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2"/>
  </bookViews>
  <sheets>
    <sheet name="清单" sheetId="10" r:id="rId1"/>
    <sheet name="封面" sheetId="5" r:id="rId2"/>
    <sheet name="限价" sheetId="2" r:id="rId3"/>
    <sheet name="甲供主要材料" sheetId="4" r:id="rId4"/>
    <sheet name="临时设施甲供材" sheetId="8" r:id="rId5"/>
    <sheet name="周转材料及大型机械设备表" sheetId="9" r:id="rId6"/>
  </sheets>
  <definedNames>
    <definedName name="_xlnm.Print_Titles" localSheetId="2">限价!$1:$2</definedName>
    <definedName name="_xlnm.Print_Area" localSheetId="3">甲供主要材料!$A$1:$F$14</definedName>
    <definedName name="_xlnm.Print_Area" localSheetId="4">临时设施甲供材!$A$1:$F$19</definedName>
    <definedName name="_xlnm.Print_Area" localSheetId="5">周转材料及大型机械设备表!$A$1:$F$19</definedName>
    <definedName name="_xlnm.Print_Titles" localSheetId="0">清单!$1:$1</definedName>
  </definedNames>
  <calcPr calcId="144525" concurrentCalc="0"/>
</workbook>
</file>

<file path=xl/sharedStrings.xml><?xml version="1.0" encoding="utf-8"?>
<sst xmlns="http://schemas.openxmlformats.org/spreadsheetml/2006/main" count="777" uniqueCount="231">
  <si>
    <r>
      <t xml:space="preserve"> 集团6001会议室改造工程项目  </t>
    </r>
    <r>
      <rPr>
        <b/>
        <sz val="18"/>
        <rFont val="宋体"/>
        <charset val="134"/>
      </rPr>
      <t>工程劳务分包
清单报价表</t>
    </r>
  </si>
  <si>
    <t>序号</t>
  </si>
  <si>
    <t>清单项目名称</t>
  </si>
  <si>
    <t>项目特征及工作内容</t>
  </si>
  <si>
    <t>单位</t>
  </si>
  <si>
    <t>工程量</t>
  </si>
  <si>
    <t>综合单价(元）</t>
  </si>
  <si>
    <t>合价（元）</t>
  </si>
  <si>
    <t>备注
（计量、计价规则）</t>
  </si>
  <si>
    <t>一</t>
  </si>
  <si>
    <t>装饰工程</t>
  </si>
  <si>
    <t>垫层</t>
  </si>
  <si>
    <t>原卫生间垫层回填  垫层100厚
[工作内容]
1.垫层材料的拌制
2.垫层铺设
3.材料运输</t>
  </si>
  <si>
    <t>m3</t>
  </si>
  <si>
    <t>1.计量规则：按《重庆市建筑工程计价定额》（2018版）及其相关规定计算</t>
  </si>
  <si>
    <t>套装门</t>
  </si>
  <si>
    <t>[项目特征]
1.门代号及洞口尺寸:套装木门1.5*2.1
[工作内容]
1.门安装
2.五金安装</t>
  </si>
  <si>
    <t>m2</t>
  </si>
  <si>
    <t>钢化玻璃门</t>
  </si>
  <si>
    <t>钢化玻璃门
1.门安装
2.五金安装</t>
  </si>
  <si>
    <t>音控室复合材料暗门</t>
  </si>
  <si>
    <t>[工作内容]
1.门安装
2.五金安装</t>
  </si>
  <si>
    <t>600*600防滑仿石材砖</t>
  </si>
  <si>
    <t>[项目特征]
1.结合层厚度、砂浆配合比:1:2水泥砂浆(特细砂)
2.面层材料品种、规格、颜色:600*600防滑仿石材砖
3.嵌缝材料种类:水泥擦缝</t>
  </si>
  <si>
    <t>实木木地板</t>
  </si>
  <si>
    <t>实木木地板
[工作内容]
1.基层清理
2.龙骨铺设
3.基层铺设
4.面层铺贴
5.刷防护材料
6.材料运输</t>
  </si>
  <si>
    <t>120mm高成品卡扣式不锈钢踢脚线</t>
  </si>
  <si>
    <t>100mm高成品卡扣式不锈钢踢脚线
[工作内容]
1.基层清理
2.基层铺贴
3.面层铺贴
4.材料运输</t>
  </si>
  <si>
    <t>m</t>
  </si>
  <si>
    <t>石材楼地面（门槛石）</t>
  </si>
  <si>
    <t>[项目特征]
1.结合层厚度、砂浆配合比:20mm厚1:2水泥砂浆
2.面层材料品种、规格、颜色:与原装饰风格相搭配
[工作内容]
1.基层清理
2.面层铺设、切边、磨边
3.嵌缝
4.材料运输</t>
  </si>
  <si>
    <t>墙面一般抹灰</t>
  </si>
  <si>
    <t>[项目特征]
1.墙体类型:砖墙
2.面层厚度、砂浆配合比:墙面一般抹灰
[工作内容]
1.基层清理
2.砂浆制作、运输
3.底层抹灰</t>
  </si>
  <si>
    <t>墙面乳胶漆</t>
  </si>
  <si>
    <t>1.基层处理：腻子三遍
2.面层材料品种:墙面乳胶漆三遍</t>
  </si>
  <si>
    <t>成品樱桃木色吸音板</t>
  </si>
  <si>
    <t>[项目特征]
1.64K防火吸音棉
2.基层材料种类、规格:15mm阻燃夹板
3.面层材料品种:成品樱桃木色吸音板（15mm厚）
[工作内容]
1.龙骨制作、运输、安装
2.基层铺钉
3.面层铺贴</t>
  </si>
  <si>
    <t>断桥铝落地窗</t>
  </si>
  <si>
    <t>[项目特征]
1.玻璃品种、规格、颜色:玻璃隔断
[工作内容]
1.边框制作、运输、安装
2.玻璃制作、运输、安装
3.嵌缝、塞口</t>
  </si>
  <si>
    <t>封出风口</t>
  </si>
  <si>
    <t>[项目特征]
1.基层材料种类、规格:15mm阻燃板
2.面层材料品种、规格、颜色:9.5mm石膏板
3.防护材料种类、规格:腻子三遍，乳胶漆三遍
[工作内容]
1.基层清理
2.龙骨制作、运输、安装
3.基层铺钉
4.面层铺贴</t>
  </si>
  <si>
    <t>石材墙面</t>
  </si>
  <si>
    <t>石材墙面
[工作内容]
1.基层清理
2.砂浆制作、运输
3.粘结层铺贴
4.面层安装
5.嵌缝
6.刷防护材料
7.磨光、酸洗、打蜡</t>
  </si>
  <si>
    <t>天棚吊顶 PT-01（石膏板双层）</t>
  </si>
  <si>
    <t>[项目特征]
1.吊杆规格、高度:φ8，高度≤600mm
2.龙骨材料种类、规格、中距:不上人型，38主龙骨，50副龙骨，间距≤300mm
3.基层材料种类、规格:双层9.5mm石膏板
4.面层材料品种: 白色乳胶漆
[工作内容]
1.基层清理、吊杆安装
2.龙骨安装
3.基层板铺贴
4.刮腻子
5.刷涂料</t>
  </si>
  <si>
    <t>白色阻燃灯膜天花</t>
  </si>
  <si>
    <t>白色阻燃灯膜天花
[工作内容]
1.基层清理
2.龙骨安装
3.铺贴面层</t>
  </si>
  <si>
    <t>窗帘盒</t>
  </si>
  <si>
    <t>[项目特征]
1.窗帘盒材质、规格:木龙骨、9mm难燃夹板、9.5mm石膏板
2.面层材料种类:PT-01 白色乳胶漆
[工作内容]
1.龙骨、基层制作、安装
2.刮腻子、刷乳胶漆</t>
  </si>
  <si>
    <t>外墙面乳胶漆 抹灰面 3遍</t>
  </si>
  <si>
    <t>[项目特征]
1.油漆品种、刷漆遍数:外墙面乳胶漆 抹灰面 3遍
[工作内容]
1.基层清理
2.刮腻子
3.刷防护材料、油漆</t>
  </si>
  <si>
    <t>拉丝不锈钢装饰收口条</t>
  </si>
  <si>
    <t>[项目特征]
1.线条材料品种、规格、颜色:拉丝不锈钢装饰收口条
[工作内容]
1.线条制作、安装
2.刷防护材料</t>
  </si>
  <si>
    <t>墙、柱拆除 空心砖 （砌块）</t>
  </si>
  <si>
    <t>[项目特征]
1.砌体名称:砌块
[工作内容]
1.拆除
2.控制扬尘
3.清理
4.场内运输</t>
  </si>
  <si>
    <t>墙体开洞</t>
  </si>
  <si>
    <t>[项目特征]
1.部位:原有墙体开洞
2.墙体材质:根据现场实际情况综合考虑
3.拆除高度:根据现场实际情况综合考虑
[工作内容]
1.拆除
2.控制扬尘
3.清理
4.场内运输</t>
  </si>
  <si>
    <t>地面砖拆除</t>
  </si>
  <si>
    <t>[项目特征]
1.拆除的基层类型:地面砖及其结合层
2.饰面材料种类及厚度:根据现场实际情况
[工作内容]
1.拆除
2.控制扬尘
3.清理
4.场内运输</t>
  </si>
  <si>
    <t>立面块料拆除</t>
  </si>
  <si>
    <t>[项目特征]
1.拆除的基层类型:立面砖及其结合层
2.饰面材料种类及厚度:根据现场实际情况
[工作内容]
1.拆除
2.控制扬尘
3.清理
4.场内运输</t>
  </si>
  <si>
    <t>拆除玻璃隔断</t>
  </si>
  <si>
    <t>[项目特征]
1.拆除的基层类型:玻璃隔断
2.龙骨及饰面种类:根据现场实际情况
[工作内容]
1.拆除
2.控制扬尘
3.清理
4.场内运输</t>
  </si>
  <si>
    <t>隔墙龙骨及饰面拆除</t>
  </si>
  <si>
    <t>[项目特征]
1.部位:本工程范围内龙骨隔墙及其面层
2.龙骨及饰面种类:原有龙骨及饰面
3.其他:综合考虑
[工作内容]
1.拆除
2.控制扬尘
3.清理
4.场内运输</t>
  </si>
  <si>
    <t>墙纸拆除</t>
  </si>
  <si>
    <t>[项目特征]
1.拆除的基层类型:腻子
2.饰面种类:乳胶漆或墙纸
[工作内容]
1.拆除
2.控制扬尘
3.清理
4.场内运输</t>
  </si>
  <si>
    <t>金属门窗拆除</t>
  </si>
  <si>
    <t>金属门窗拆除
[工作内容]
1.拆除
2.控制扬尘
3.清理
4.场内运输</t>
  </si>
  <si>
    <t>木门窗拆除</t>
  </si>
  <si>
    <t>木门窗拆除
[工作内容]
1.拆除
2.控制扬尘
3.清理
4.场内运输</t>
  </si>
  <si>
    <t>天棚面龙骨及饰面拆除</t>
  </si>
  <si>
    <t>[项目特征]
1.拆除的基层类型:天棚吊顶
[工作内容]
1.拆除
2.控制扬尘
3.清理
4.场内运输</t>
  </si>
  <si>
    <t>洗手台拆除</t>
  </si>
  <si>
    <t>马桶拆除</t>
  </si>
  <si>
    <t>[项目特征]
1.部位:卫生间
2.材料:马桶
[工作内容]
1.拆除
2.控制扬尘
3.清理
4.场内运输</t>
  </si>
  <si>
    <t>套</t>
  </si>
  <si>
    <t>筒灯、射灯等拆除</t>
  </si>
  <si>
    <t>[项目特征]
1.拆除灯具高度:按设计
2.灯具种类:筒灯、射灯等拆除
[工作内容]
1.拆除
2.控制扬尘
3.清理
4.场内运输</t>
  </si>
  <si>
    <t>洗手盆、茶水间台盆、拖布池拆除</t>
  </si>
  <si>
    <t>[项目特征]
1.卫生洁具种类:洗手盆
2.其他:水龙头拆除
[工作内容]
1.拆除
2.控制扬尘
3.清理
4.场内运输</t>
  </si>
  <si>
    <t>花洒拆除</t>
  </si>
  <si>
    <t>花洒拆除
[工作内容]
1.拆除
2.控制扬尘
3.清理
4.场内运输</t>
  </si>
  <si>
    <t>排水管DN50拆除</t>
  </si>
  <si>
    <t>[项目特征]
1.管道种类、材质:upvc塑料管
2.管道上的附着物种类:详现场实际情况，综合考虑
[工作内容]
1.拆除
2.控制扬尘
3.清理
4.场内运输</t>
  </si>
  <si>
    <t>给水管拆除</t>
  </si>
  <si>
    <t>[项目特征]
1.管道种类、材质:给水管拆除
2.管道上的附着物种类:详现场实际情况，综合考虑
3.规格:综合考虑
[工作内容]
1.给水管、阀门拆除
2.控制扬尘
3.清理
4.场内运输</t>
  </si>
  <si>
    <t>开关、插座拆除</t>
  </si>
  <si>
    <t>[项目特征]
1.拆除开关、插座高度:综合考虑
2.开关、插座种类:综合考虑
[工作内容]
1.拆除
2.控制扬尘
3.清理
4.场内运输</t>
  </si>
  <si>
    <t>厕所排风扇拆除</t>
  </si>
  <si>
    <t>[项目特征]
1.拆除排风扇高度:综合考虑
2.排风扇种类:综合考虑
[工作内容]
1.拆除
2.控制扬尘
3.清理
4.场内运输</t>
  </si>
  <si>
    <t>卫生间毛巾杆拆除</t>
  </si>
  <si>
    <t>卫生间毛巾杆拆除
[工作内容]
1.拆除
2.控制扬尘
3.清理
4.场内运输</t>
  </si>
  <si>
    <t>卫生间卫生纸盒拆除</t>
  </si>
  <si>
    <t>卫生间卫生纸盒拆除
[工作内容]
1.拆除
2.控制扬尘
3.清理
4.场内运输</t>
  </si>
  <si>
    <t>卫生间香皂盒拆除</t>
  </si>
  <si>
    <t>卫生间香皂盒拆除
[工作内容]
1.拆除
2.控制扬尘
3.清理
4.场内运输</t>
  </si>
  <si>
    <t>800*300 风管拆除</t>
  </si>
  <si>
    <t>800*300 风管拆除
[工作内容]
1.拆除
2.控制扬尘
3.清理
4.场内运输</t>
  </si>
  <si>
    <t>回风口、散流器600*600拆除</t>
  </si>
  <si>
    <t>空调冷凝水管 DN50</t>
  </si>
  <si>
    <t>[项目特征]
1.安装部位:室内
2.介质:冷凝水
3.材质、规格:U-PVC DN50
4.连接形式:粘接
[工作内容]
1.管道安装
2.管件安装
3.塑料卡固定
4.阻火圈安装
5.压力试验
6.吹扫、冲洗
7.警示带铺设</t>
  </si>
  <si>
    <t>空调外机拆除恢复加加氟</t>
  </si>
  <si>
    <t>台</t>
  </si>
  <si>
    <t>改移消防水喷头</t>
  </si>
  <si>
    <t>原有工程及设备保护</t>
  </si>
  <si>
    <t>原有工程及设备进行保护所需费用</t>
  </si>
  <si>
    <t>㎡</t>
  </si>
  <si>
    <t>建筑垃圾清运</t>
  </si>
  <si>
    <t>建筑垃圾清运
[工作内容]
1.运输
2.弃渣</t>
  </si>
  <si>
    <t>建筑垃圾外运</t>
  </si>
  <si>
    <t>1.运输距离:暂定60KM
[工作内容]
1.运输
2.弃渣</t>
  </si>
  <si>
    <t>二</t>
  </si>
  <si>
    <t>电气工程</t>
  </si>
  <si>
    <t>配管PVC20</t>
  </si>
  <si>
    <t>[项目特征]
1.材质:PVC管
2.规格:20
3.敷设方式:沿墙、沿顶
[工作内容]
1.电线管路敷设
2.砖墙开沟槽</t>
  </si>
  <si>
    <t>管内配线BVV3*1.0mm2</t>
  </si>
  <si>
    <t>[项目特征]
1.配线形式:管内配线
2.型号:BVV3*1.0mm2
[工作内容]
1.配线</t>
  </si>
  <si>
    <t>管内配线BV3*1.5mm2</t>
  </si>
  <si>
    <t>[项目特征]
1.配线形式:管内配线
2.型号:BV3*1.5mm2
[工作内容]
1.配线</t>
  </si>
  <si>
    <t>管内配线BV3*2.5mm2</t>
  </si>
  <si>
    <t>[项目特征]
1.配线形式:管内配线
2.型号:BV3*2.5mm2
[工作内容]
1.配线</t>
  </si>
  <si>
    <t>管内配线BV3*4mm2</t>
  </si>
  <si>
    <t>[项目特征]
1.配线形式:管内配线
2.型号:BV3*4mm2
[工作内容]
1.配线</t>
  </si>
  <si>
    <t>管内配线BV3*6mm2</t>
  </si>
  <si>
    <t>[项目特征]
1.配线形式:管内配线
2.型号:BV3*6mm2
[工作内容]
1.配线</t>
  </si>
  <si>
    <t>管内配线RVV2*1.0mm2</t>
  </si>
  <si>
    <t>[项目特征]
1.配线形式:管内配线
2.型号:RVV2*1.0mm2
[工作内容]
1.配线</t>
  </si>
  <si>
    <t>管内配线RVV2*2.0mm2</t>
  </si>
  <si>
    <t>[项目特征]
1.配线形式:管内配线
2.型号:RVV2*2.0mm2
[工作内容]
1.配线</t>
  </si>
  <si>
    <t>管内配线UTP- 5e</t>
  </si>
  <si>
    <t>[项目特征]
1.规格:UTP- 5e
2.敷设方式:管内配线
[工作内容]
1.敷设
2.标记
3.卡接</t>
  </si>
  <si>
    <t>管内配线HDMI高清线</t>
  </si>
  <si>
    <t>[项目特征]
1.规格:HDMI高清线
2.敷设方式:管内配线
[工作内容]
1.敷设
2.标记
3.卡接</t>
  </si>
  <si>
    <t>100芯音频线</t>
  </si>
  <si>
    <t>[项目特征]
1.规格:100芯音频线
2.敷设方式:管内配线
[工作内容]
1.敷设
2.标记
3.卡接</t>
  </si>
  <si>
    <t>HBYV-2*0.5电话线</t>
  </si>
  <si>
    <t>[项目特征]
1.规格:HBYV-2*0.5电话线
2.敷设方式:管内配线
[工作内容]
1.敷设
2.标记
3.卡接</t>
  </si>
  <si>
    <t>数字会议话筒专用线</t>
  </si>
  <si>
    <t>数字会议话筒专用线
[工作内容]
1.配线
2.钢索架设(拉紧装置安装)
3.支持体(夹板、绝缘子、槽板等)安装</t>
  </si>
  <si>
    <t>送风口、回风口</t>
  </si>
  <si>
    <t>送风口、回风口
尺寸综合考虑
[工作内容]
1.安装、固定
2.刷防护材料</t>
  </si>
  <si>
    <t>个</t>
  </si>
  <si>
    <t>检查口</t>
  </si>
  <si>
    <t>检查口
尺寸综合考虑
[工作内容]
1.安装、固定
2.刷防护材料</t>
  </si>
  <si>
    <t>金属接线盒</t>
  </si>
  <si>
    <t>[项目特征]
1.名称:金属接线盒
2.材质:金属
3.规格:灯具/插座接线盒
4.安装形式:明敷/暗敷</t>
  </si>
  <si>
    <t>风管</t>
  </si>
  <si>
    <t>[项目特征]
1.名称:风管
2.材质:综合考虑
3.形状:圆形
4.规格:Φ200
[工作内容]
1.风管、管件安装
2.支吊架制作、安装</t>
  </si>
  <si>
    <t>五孔插座</t>
  </si>
  <si>
    <t>[项目特征]
1.名称:五孔插座
2.规格:详设计
[工作内容]
1.本体安装
2.接线</t>
  </si>
  <si>
    <t>空调插座</t>
  </si>
  <si>
    <t>[项目特征]
1.名称:空调插座
2.规格:详设计
[工作内容]
1.本体安装
2.接线</t>
  </si>
  <si>
    <t>地面插座</t>
  </si>
  <si>
    <t>[项目特征]
1.名称:地面插座
2.规格:详设计
[工作内容]
1.本体安装
2.接线</t>
  </si>
  <si>
    <t>网络插座</t>
  </si>
  <si>
    <t>[项目特征]
1.名称:网络插座
2.规格:详设计
[工作内容]
1.本体安装
2.接线</t>
  </si>
  <si>
    <t>电话插座</t>
  </si>
  <si>
    <t>[项目特征]
1.名称:电话插座
2.规格:详设计
[工作内容]
1.本体安装
2.接线</t>
  </si>
  <si>
    <t>单联单控开关</t>
  </si>
  <si>
    <t>[项目特征]
1.名称:单联单控开关
[工作内容]
1.本体安装
2.接线</t>
  </si>
  <si>
    <t>双联单控开关</t>
  </si>
  <si>
    <t>[项目特征]
1.名称:双联单控开关
[工作内容]
1.本体安装
2.接线</t>
  </si>
  <si>
    <t>四联单控开关</t>
  </si>
  <si>
    <t>[项目特征]
1.名称:四联单控开关
[工作内容]
1.本体安装
2.接线</t>
  </si>
  <si>
    <t>铜管</t>
  </si>
  <si>
    <t>规格：Φ9.52/Φ19.05
[工作内容]
1.管道安装
2.压力试验
3.吹扫
4.管道标识</t>
  </si>
  <si>
    <t>三</t>
  </si>
  <si>
    <t>措施费</t>
  </si>
  <si>
    <t>垂直运输</t>
  </si>
  <si>
    <t>[项目特征]
1.运输高度:综合
2.其他:包含整个项目材料、建筑垃圾的垂直运输
[工作内容]
1.在施工工期内完成全部工程项目所需要的垂直运输机械台班
2.合同工期期间垂直运输机械的修理与保养</t>
  </si>
  <si>
    <t>项</t>
  </si>
  <si>
    <t>里脚手架</t>
  </si>
  <si>
    <t>[项目特征]
1.搭设方式:活动脚手架
2.搭设高度:综合
3.脚手架材质:综合
4.其他:整个项目综合考虑
[工作内容]
1.场内、场外材料搬运
2.搭、拆脚手架、斜道、上料平台
3.安全网的铺设
4.拆除脚手架后材料的堆放</t>
  </si>
  <si>
    <t>完工开荒清洁</t>
  </si>
  <si>
    <t>四</t>
  </si>
  <si>
    <t>其它费用</t>
  </si>
  <si>
    <t>安全、文明施工费</t>
  </si>
  <si>
    <t>1.按照《重庆市建筑工程计价定额》（2018版）的相关规定及其配套文件中所规定的安全文明施工费组成的所有费用</t>
  </si>
  <si>
    <t>元</t>
  </si>
  <si>
    <t>1.计价基数：装饰工程+电气工程+措施费</t>
  </si>
  <si>
    <t>管理费</t>
  </si>
  <si>
    <t>1.办公费用、宿舍空调、生活区水电、门卫等费用
2.现场管理员、塔吊操作工、指挥工、勤杂工等辅助人员工资及生活费用</t>
  </si>
  <si>
    <t>1.计价基数：装饰工程+电气工程+措施费+安全文明施工费</t>
  </si>
  <si>
    <t>利润</t>
  </si>
  <si>
    <t>五</t>
  </si>
  <si>
    <t>税前造价</t>
  </si>
  <si>
    <t>主体工程+其他费用</t>
  </si>
  <si>
    <t>六</t>
  </si>
  <si>
    <t>税金</t>
  </si>
  <si>
    <t>1.增值税及附加</t>
  </si>
  <si>
    <t>1.计价基数：税前造价</t>
  </si>
  <si>
    <t>七</t>
  </si>
  <si>
    <t>总价（税前造价+税金）</t>
  </si>
  <si>
    <r>
      <t>说明：
1、本清单综合单价包括（除甲供材料及设备外）但不限于：人工费、检测配合人工费；辅助材料费；小型机具费（水钻、空压机、料斗、磨儿机、钢筋制作设备等）；进度、质量保证措施费、管理费、利润等一切费用。
2、本工程为综合单价包干，不因任何原因调整。
3、本工程项目增值税税金以中标人实际开具的增值税专用发票按实计取，如中标人填报税率与实际开票税率不一致，以实际开票税率为准。
4、本工程安全文明施工费暂定</t>
    </r>
    <r>
      <rPr>
        <b/>
        <u/>
        <sz val="11"/>
        <rFont val="宋体"/>
        <charset val="134"/>
      </rPr>
      <t xml:space="preserve"> 3676.87  </t>
    </r>
    <r>
      <rPr>
        <b/>
        <sz val="11"/>
        <rFont val="宋体"/>
        <charset val="134"/>
      </rPr>
      <t>元。结算时以主体工程的税前合价为基数按</t>
    </r>
    <r>
      <rPr>
        <b/>
        <u/>
        <sz val="11"/>
        <rFont val="宋体"/>
        <charset val="134"/>
      </rPr>
      <t>3.59</t>
    </r>
    <r>
      <rPr>
        <b/>
        <sz val="11"/>
        <rFont val="宋体"/>
        <charset val="134"/>
      </rPr>
      <t>%的比例计取。
5、甲供材料及设备内容：详附件一、附件二、附件三。</t>
    </r>
  </si>
  <si>
    <r>
      <t xml:space="preserve">  集团6001会议室改造工程项目 </t>
    </r>
    <r>
      <rPr>
        <sz val="20"/>
        <color rgb="FF000000"/>
        <rFont val="宋体"/>
        <charset val="134"/>
      </rPr>
      <t>工程劳务分包</t>
    </r>
  </si>
  <si>
    <t>竞争性比选最高限价</t>
  </si>
  <si>
    <t>招标限价（税前造价）</t>
  </si>
  <si>
    <t>(小写):</t>
  </si>
  <si>
    <t/>
  </si>
  <si>
    <t>(大写):</t>
  </si>
  <si>
    <t xml:space="preserve">其中:安全文明施工费  </t>
  </si>
  <si>
    <t xml:space="preserve">          (大写):</t>
  </si>
  <si>
    <t>编   制   人：</t>
  </si>
  <si>
    <t>定价小组成员：</t>
  </si>
  <si>
    <t>定价小组组长：</t>
  </si>
  <si>
    <t>时间：       年        月       日</t>
  </si>
  <si>
    <r>
      <t xml:space="preserve"> 集团6001会议室改造工程项目  </t>
    </r>
    <r>
      <rPr>
        <b/>
        <sz val="18"/>
        <rFont val="宋体"/>
        <charset val="134"/>
      </rPr>
      <t>工程劳务分包
清单限价表</t>
    </r>
  </si>
  <si>
    <t>附件一</t>
  </si>
  <si>
    <r>
      <t xml:space="preserve">集团6001会议室改造工程项目 </t>
    </r>
    <r>
      <rPr>
        <b/>
        <sz val="16"/>
        <color rgb="FF000000"/>
        <rFont val="宋体"/>
        <charset val="134"/>
      </rPr>
      <t>项目
甲供主材料明细表</t>
    </r>
  </si>
  <si>
    <t>项目名称：集团6001会议室改造工程项目劳务分包合同</t>
  </si>
  <si>
    <t>材料名称</t>
  </si>
  <si>
    <t>规格、型号</t>
  </si>
  <si>
    <t>材料用量
（暂估）</t>
  </si>
  <si>
    <t>备注</t>
  </si>
  <si>
    <t>15mm厚</t>
  </si>
  <si>
    <t>5+9+5的断桥铝合金</t>
  </si>
  <si>
    <t>9.5mm石膏板</t>
  </si>
  <si>
    <t>9.5mm厚石膏板</t>
  </si>
  <si>
    <t>石膏板</t>
  </si>
  <si>
    <t>成品木门扇</t>
  </si>
  <si>
    <t>全玻有框门扇</t>
  </si>
  <si>
    <t>PT-01 白色乳胶漆</t>
  </si>
  <si>
    <t>kg</t>
  </si>
  <si>
    <t>外墙乳胶漆</t>
  </si>
  <si>
    <t>成品屏风</t>
  </si>
  <si>
    <t>附件二</t>
  </si>
  <si>
    <r>
      <t xml:space="preserve">集团6001会议室改造工程项目 </t>
    </r>
    <r>
      <rPr>
        <b/>
        <sz val="16"/>
        <color rgb="FF000000"/>
        <rFont val="宋体"/>
        <charset val="134"/>
      </rPr>
      <t>项目临时设施
甲供主材料明细表</t>
    </r>
  </si>
  <si>
    <t>附件三</t>
  </si>
  <si>
    <r>
      <t xml:space="preserve"> 集团6001会议室改造工程项目  </t>
    </r>
    <r>
      <rPr>
        <b/>
        <sz val="16"/>
        <color rgb="FF000000"/>
        <rFont val="宋体"/>
        <charset val="134"/>
      </rPr>
      <t>项目
甲供周转材料及机械设备租赁明细表</t>
    </r>
  </si>
  <si>
    <t>材料/设备名称</t>
  </si>
</sst>
</file>

<file path=xl/styles.xml><?xml version="1.0" encoding="utf-8"?>
<styleSheet xmlns="http://schemas.openxmlformats.org/spreadsheetml/2006/main">
  <numFmts count="9">
    <numFmt numFmtId="176" formatCode="[DBNum2][$RMB]General;[Red][DBNum2][$RMB]General"/>
    <numFmt numFmtId="177" formatCode="0.00_ "/>
    <numFmt numFmtId="41" formatCode="_ * #,##0_ ;_ * \-#,##0_ ;_ * &quot;-&quot;_ ;_ @_ "/>
    <numFmt numFmtId="44" formatCode="_ &quot;￥&quot;* #,##0.00_ ;_ &quot;￥&quot;* \-#,##0.00_ ;_ &quot;￥&quot;* &quot;-&quot;??_ ;_ @_ "/>
    <numFmt numFmtId="178" formatCode="0.00;[Red]0.00"/>
    <numFmt numFmtId="43" formatCode="_ * #,##0.00_ ;_ * \-#,##0.00_ ;_ * &quot;-&quot;??_ ;_ @_ "/>
    <numFmt numFmtId="42" formatCode="_ &quot;￥&quot;* #,##0_ ;_ &quot;￥&quot;* \-#,##0_ ;_ &quot;￥&quot;* &quot;-&quot;_ ;_ @_ "/>
    <numFmt numFmtId="179" formatCode="0.00_);[Red]\(0.00\)"/>
    <numFmt numFmtId="180" formatCode="#,##0.00_);[Red]\(#,##0.00\)"/>
  </numFmts>
  <fonts count="49">
    <font>
      <sz val="11"/>
      <color theme="1"/>
      <name val="宋体"/>
      <charset val="134"/>
      <scheme val="minor"/>
    </font>
    <font>
      <sz val="11"/>
      <name val="微软雅黑"/>
      <charset val="134"/>
    </font>
    <font>
      <sz val="10"/>
      <name val="Arial"/>
      <charset val="0"/>
    </font>
    <font>
      <sz val="12"/>
      <name val="宋体"/>
      <charset val="134"/>
    </font>
    <font>
      <b/>
      <u/>
      <sz val="16"/>
      <color rgb="FF000000"/>
      <name val="宋体"/>
      <charset val="134"/>
    </font>
    <font>
      <b/>
      <sz val="16"/>
      <color indexed="8"/>
      <name val="宋体"/>
      <charset val="134"/>
    </font>
    <font>
      <sz val="10.5"/>
      <color indexed="8"/>
      <name val="黑体"/>
      <charset val="134"/>
    </font>
    <font>
      <sz val="10.5"/>
      <color indexed="8"/>
      <name val="宋体"/>
      <charset val="134"/>
    </font>
    <font>
      <sz val="10.5"/>
      <color rgb="FF000000"/>
      <name val="SimSun"/>
      <charset val="134"/>
    </font>
    <font>
      <sz val="9"/>
      <name val="宋体"/>
      <charset val="134"/>
    </font>
    <font>
      <sz val="11"/>
      <name val="宋体"/>
      <charset val="134"/>
    </font>
    <font>
      <b/>
      <sz val="11"/>
      <name val="宋体"/>
      <charset val="134"/>
    </font>
    <font>
      <b/>
      <sz val="12"/>
      <name val="宋体"/>
      <charset val="134"/>
    </font>
    <font>
      <sz val="11"/>
      <color theme="0"/>
      <name val="宋体"/>
      <charset val="134"/>
    </font>
    <font>
      <b/>
      <u/>
      <sz val="18"/>
      <name val="宋体"/>
      <charset val="134"/>
    </font>
    <font>
      <b/>
      <sz val="18"/>
      <name val="宋体"/>
      <charset val="134"/>
    </font>
    <font>
      <b/>
      <sz val="11"/>
      <color theme="0"/>
      <name val="宋体"/>
      <charset val="134"/>
    </font>
    <font>
      <b/>
      <sz val="12"/>
      <color theme="0"/>
      <name val="宋体"/>
      <charset val="134"/>
    </font>
    <font>
      <sz val="11"/>
      <color theme="0"/>
      <name val="宋体"/>
      <charset val="134"/>
      <scheme val="minor"/>
    </font>
    <font>
      <b/>
      <sz val="12"/>
      <color theme="0"/>
      <name val="宋体"/>
      <charset val="134"/>
      <scheme val="minor"/>
    </font>
    <font>
      <b/>
      <sz val="11"/>
      <name val="??_GB2312"/>
      <family val="2"/>
      <charset val="0"/>
    </font>
    <font>
      <sz val="9"/>
      <color theme="0"/>
      <name val="宋体"/>
      <charset val="134"/>
    </font>
    <font>
      <u/>
      <sz val="20"/>
      <color rgb="FF000000"/>
      <name val="宋体"/>
      <charset val="134"/>
    </font>
    <font>
      <sz val="20"/>
      <color indexed="0"/>
      <name val="宋体"/>
      <charset val="134"/>
    </font>
    <font>
      <b/>
      <sz val="26"/>
      <color indexed="0"/>
      <name val="宋体"/>
      <charset val="134"/>
    </font>
    <font>
      <sz val="12"/>
      <color indexed="0"/>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9"/>
      <color theme="1"/>
      <name val="宋体"/>
      <charset val="134"/>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b/>
      <sz val="11"/>
      <color theme="1"/>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6"/>
      <color rgb="FF000000"/>
      <name val="宋体"/>
      <charset val="134"/>
    </font>
    <font>
      <b/>
      <u/>
      <sz val="11"/>
      <name val="宋体"/>
      <charset val="134"/>
    </font>
    <font>
      <sz val="20"/>
      <color rgb="FF000000"/>
      <name val="宋体"/>
      <charset val="134"/>
    </font>
  </fonts>
  <fills count="33">
    <fill>
      <patternFill patternType="none"/>
    </fill>
    <fill>
      <patternFill patternType="gray125"/>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32" fillId="11" borderId="0" applyNumberFormat="0" applyBorder="0" applyAlignment="0" applyProtection="0">
      <alignment vertical="center"/>
    </xf>
    <xf numFmtId="0" fontId="34"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7" borderId="0" applyNumberFormat="0" applyBorder="0" applyAlignment="0" applyProtection="0">
      <alignment vertical="center"/>
    </xf>
    <xf numFmtId="0" fontId="28" fillId="2" borderId="0" applyNumberFormat="0" applyBorder="0" applyAlignment="0" applyProtection="0">
      <alignment vertical="center"/>
    </xf>
    <xf numFmtId="43" fontId="0" fillId="0" borderId="0" applyFont="0" applyFill="0" applyBorder="0" applyAlignment="0" applyProtection="0">
      <alignment vertical="center"/>
    </xf>
    <xf numFmtId="0" fontId="33" fillId="13"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4" borderId="9" applyNumberFormat="0" applyFont="0" applyAlignment="0" applyProtection="0">
      <alignment vertical="center"/>
    </xf>
    <xf numFmtId="0" fontId="33" fillId="18" borderId="0" applyNumberFormat="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0" fillId="0" borderId="5" applyNumberFormat="0" applyFill="0" applyAlignment="0" applyProtection="0">
      <alignment vertical="center"/>
    </xf>
    <xf numFmtId="0" fontId="30" fillId="0" borderId="5" applyNumberFormat="0" applyFill="0" applyAlignment="0" applyProtection="0">
      <alignment vertical="center"/>
    </xf>
    <xf numFmtId="0" fontId="33" fillId="21" borderId="0" applyNumberFormat="0" applyBorder="0" applyAlignment="0" applyProtection="0">
      <alignment vertical="center"/>
    </xf>
    <xf numFmtId="0" fontId="29" fillId="0" borderId="8" applyNumberFormat="0" applyFill="0" applyAlignment="0" applyProtection="0">
      <alignment vertical="center"/>
    </xf>
    <xf numFmtId="0" fontId="33" fillId="25" borderId="0" applyNumberFormat="0" applyBorder="0" applyAlignment="0" applyProtection="0">
      <alignment vertical="center"/>
    </xf>
    <xf numFmtId="0" fontId="35" fillId="10" borderId="7" applyNumberFormat="0" applyAlignment="0" applyProtection="0">
      <alignment vertical="center"/>
    </xf>
    <xf numFmtId="0" fontId="37" fillId="10" borderId="6" applyNumberFormat="0" applyAlignment="0" applyProtection="0">
      <alignment vertical="center"/>
    </xf>
    <xf numFmtId="0" fontId="45" fillId="28" borderId="12" applyNumberFormat="0" applyAlignment="0" applyProtection="0">
      <alignment vertical="center"/>
    </xf>
    <xf numFmtId="0" fontId="32" fillId="5" borderId="0" applyNumberFormat="0" applyBorder="0" applyAlignment="0" applyProtection="0">
      <alignment vertical="center"/>
    </xf>
    <xf numFmtId="0" fontId="33" fillId="32" borderId="0" applyNumberFormat="0" applyBorder="0" applyAlignment="0" applyProtection="0">
      <alignment vertical="center"/>
    </xf>
    <xf numFmtId="0" fontId="44" fillId="0" borderId="11" applyNumberFormat="0" applyFill="0" applyAlignment="0" applyProtection="0">
      <alignment vertical="center"/>
    </xf>
    <xf numFmtId="0" fontId="41" fillId="0" borderId="10" applyNumberFormat="0" applyFill="0" applyAlignment="0" applyProtection="0">
      <alignment vertical="center"/>
    </xf>
    <xf numFmtId="0" fontId="43" fillId="24" borderId="0" applyNumberFormat="0" applyBorder="0" applyAlignment="0" applyProtection="0">
      <alignment vertical="center"/>
    </xf>
    <xf numFmtId="0" fontId="42" fillId="20" borderId="0" applyNumberFormat="0" applyBorder="0" applyAlignment="0" applyProtection="0">
      <alignment vertical="center"/>
    </xf>
    <xf numFmtId="0" fontId="32" fillId="31" borderId="0" applyNumberFormat="0" applyBorder="0" applyAlignment="0" applyProtection="0">
      <alignment vertical="center"/>
    </xf>
    <xf numFmtId="0" fontId="33" fillId="4" borderId="0" applyNumberFormat="0" applyBorder="0" applyAlignment="0" applyProtection="0">
      <alignment vertical="center"/>
    </xf>
    <xf numFmtId="0" fontId="32" fillId="17" borderId="0" applyNumberFormat="0" applyBorder="0" applyAlignment="0" applyProtection="0">
      <alignment vertical="center"/>
    </xf>
    <xf numFmtId="0" fontId="32" fillId="30" borderId="0" applyNumberFormat="0" applyBorder="0" applyAlignment="0" applyProtection="0">
      <alignment vertical="center"/>
    </xf>
    <xf numFmtId="0" fontId="32" fillId="12" borderId="0" applyNumberFormat="0" applyBorder="0" applyAlignment="0" applyProtection="0">
      <alignment vertical="center"/>
    </xf>
    <xf numFmtId="0" fontId="32" fillId="27" borderId="0" applyNumberFormat="0" applyBorder="0" applyAlignment="0" applyProtection="0">
      <alignment vertical="center"/>
    </xf>
    <xf numFmtId="0" fontId="33" fillId="23" borderId="0" applyNumberFormat="0" applyBorder="0" applyAlignment="0" applyProtection="0">
      <alignment vertical="center"/>
    </xf>
    <xf numFmtId="0" fontId="33" fillId="19" borderId="0" applyNumberFormat="0" applyBorder="0" applyAlignment="0" applyProtection="0">
      <alignment vertical="center"/>
    </xf>
    <xf numFmtId="0" fontId="32" fillId="9" borderId="0" applyNumberFormat="0" applyBorder="0" applyAlignment="0" applyProtection="0">
      <alignment vertical="center"/>
    </xf>
    <xf numFmtId="0" fontId="32" fillId="16" borderId="0" applyNumberFormat="0" applyBorder="0" applyAlignment="0" applyProtection="0">
      <alignment vertical="center"/>
    </xf>
    <xf numFmtId="0" fontId="33" fillId="26" borderId="0" applyNumberFormat="0" applyBorder="0" applyAlignment="0" applyProtection="0">
      <alignment vertical="center"/>
    </xf>
    <xf numFmtId="0" fontId="32" fillId="3" borderId="0" applyNumberFormat="0" applyBorder="0" applyAlignment="0" applyProtection="0">
      <alignment vertical="center"/>
    </xf>
    <xf numFmtId="0" fontId="33" fillId="8" borderId="0" applyNumberFormat="0" applyBorder="0" applyAlignment="0" applyProtection="0">
      <alignment vertical="center"/>
    </xf>
    <xf numFmtId="0" fontId="33" fillId="29" borderId="0" applyNumberFormat="0" applyBorder="0" applyAlignment="0" applyProtection="0">
      <alignment vertical="center"/>
    </xf>
    <xf numFmtId="0" fontId="32" fillId="15" borderId="0" applyNumberFormat="0" applyBorder="0" applyAlignment="0" applyProtection="0">
      <alignment vertical="center"/>
    </xf>
    <xf numFmtId="0" fontId="33" fillId="22" borderId="0" applyNumberFormat="0" applyBorder="0" applyAlignment="0" applyProtection="0">
      <alignment vertical="center"/>
    </xf>
    <xf numFmtId="0" fontId="36" fillId="0" borderId="0"/>
  </cellStyleXfs>
  <cellXfs count="10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178" fontId="2" fillId="0" borderId="0" xfId="0" applyNumberFormat="1" applyFont="1" applyFill="1" applyBorder="1" applyAlignment="1">
      <alignment horizontal="right"/>
    </xf>
    <xf numFmtId="0" fontId="3" fillId="0" borderId="0" xfId="0" applyFont="1" applyFill="1" applyAlignment="1">
      <alignment horizontal="left" vertical="center"/>
    </xf>
    <xf numFmtId="0" fontId="4" fillId="0" borderId="0" xfId="0" applyNumberFormat="1" applyFont="1" applyFill="1" applyBorder="1" applyAlignment="1" applyProtection="1">
      <alignment horizontal="center" vertical="center" wrapText="1" readingOrder="1"/>
    </xf>
    <xf numFmtId="0" fontId="5" fillId="0" borderId="0" xfId="0" applyNumberFormat="1" applyFont="1" applyFill="1" applyBorder="1" applyAlignment="1" applyProtection="1">
      <alignment horizontal="center" vertical="center" wrapText="1" readingOrder="1"/>
    </xf>
    <xf numFmtId="178" fontId="5" fillId="0" borderId="0" xfId="0" applyNumberFormat="1" applyFont="1" applyFill="1" applyBorder="1" applyAlignment="1" applyProtection="1">
      <alignment horizontal="right" vertical="center" wrapText="1" readingOrder="1"/>
    </xf>
    <xf numFmtId="0" fontId="6" fillId="0" borderId="0" xfId="0" applyNumberFormat="1" applyFont="1" applyFill="1" applyBorder="1" applyAlignment="1" applyProtection="1">
      <alignment horizontal="left" vertical="center" wrapText="1" readingOrder="1"/>
    </xf>
    <xf numFmtId="178" fontId="6" fillId="0" borderId="0" xfId="0" applyNumberFormat="1" applyFont="1" applyFill="1" applyBorder="1" applyAlignment="1" applyProtection="1">
      <alignment horizontal="right" vertical="center" wrapText="1" readingOrder="1"/>
    </xf>
    <xf numFmtId="0" fontId="6" fillId="0" borderId="1" xfId="0" applyNumberFormat="1" applyFont="1" applyFill="1" applyBorder="1" applyAlignment="1" applyProtection="1">
      <alignment horizontal="center" vertical="center" wrapText="1" readingOrder="1"/>
    </xf>
    <xf numFmtId="178" fontId="6" fillId="0" borderId="1" xfId="0" applyNumberFormat="1" applyFont="1" applyFill="1" applyBorder="1" applyAlignment="1" applyProtection="1">
      <alignment horizontal="center" vertical="center" wrapText="1" readingOrder="1"/>
    </xf>
    <xf numFmtId="0" fontId="7" fillId="0" borderId="1" xfId="0" applyNumberFormat="1" applyFont="1" applyFill="1" applyBorder="1" applyAlignment="1" applyProtection="1">
      <alignment horizontal="center" vertical="center" wrapText="1" readingOrder="1"/>
    </xf>
    <xf numFmtId="0" fontId="7" fillId="0" borderId="1" xfId="0" applyNumberFormat="1" applyFont="1" applyFill="1" applyBorder="1" applyAlignment="1" applyProtection="1">
      <alignment horizontal="left" vertical="center" wrapText="1" readingOrder="1"/>
    </xf>
    <xf numFmtId="178" fontId="7" fillId="0" borderId="1" xfId="0" applyNumberFormat="1" applyFont="1" applyFill="1" applyBorder="1" applyAlignment="1" applyProtection="1">
      <alignment horizontal="right" vertical="center" wrapText="1" readingOrder="1"/>
    </xf>
    <xf numFmtId="178" fontId="2" fillId="0" borderId="1" xfId="0" applyNumberFormat="1" applyFont="1" applyFill="1" applyBorder="1" applyAlignment="1">
      <alignment horizontal="right"/>
    </xf>
    <xf numFmtId="0" fontId="8" fillId="0" borderId="1" xfId="0" applyNumberFormat="1" applyFont="1" applyFill="1" applyBorder="1" applyAlignment="1" applyProtection="1">
      <alignment horizontal="center" vertical="center" wrapText="1" readingOrder="1"/>
    </xf>
    <xf numFmtId="0" fontId="7" fillId="0" borderId="2" xfId="0" applyNumberFormat="1" applyFont="1" applyFill="1" applyBorder="1" applyAlignment="1" applyProtection="1">
      <alignment horizontal="center" vertical="center" wrapText="1" readingOrder="1"/>
    </xf>
    <xf numFmtId="0" fontId="9"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right" vertical="center" wrapText="1"/>
    </xf>
    <xf numFmtId="0" fontId="7" fillId="0" borderId="3" xfId="0" applyNumberFormat="1" applyFont="1" applyFill="1" applyBorder="1" applyAlignment="1" applyProtection="1">
      <alignment horizontal="center" vertical="center" wrapText="1" readingOrder="1"/>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3" fillId="0" borderId="0" xfId="0" applyFont="1" applyFill="1" applyBorder="1" applyAlignment="1">
      <alignment vertical="center"/>
    </xf>
    <xf numFmtId="0" fontId="12" fillId="0" borderId="0" xfId="0" applyFont="1" applyFill="1" applyBorder="1" applyAlignment="1">
      <alignment vertical="center"/>
    </xf>
    <xf numFmtId="0" fontId="10" fillId="0" borderId="0" xfId="0" applyFont="1" applyFill="1" applyBorder="1" applyAlignment="1">
      <alignment horizontal="center" vertical="center"/>
    </xf>
    <xf numFmtId="178" fontId="10"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178" fontId="15" fillId="0" borderId="0" xfId="0" applyNumberFormat="1" applyFont="1" applyFill="1" applyBorder="1" applyAlignment="1">
      <alignment horizontal="center" vertical="center"/>
    </xf>
    <xf numFmtId="0" fontId="11" fillId="0" borderId="1" xfId="0" applyFont="1" applyFill="1" applyBorder="1" applyAlignment="1">
      <alignment horizontal="center" vertical="center"/>
    </xf>
    <xf numFmtId="178" fontId="11" fillId="0" borderId="1" xfId="0" applyNumberFormat="1" applyFont="1" applyFill="1" applyBorder="1" applyAlignment="1">
      <alignment horizontal="right" vertical="center"/>
    </xf>
    <xf numFmtId="179" fontId="11" fillId="0" borderId="1" xfId="0" applyNumberFormat="1" applyFont="1" applyFill="1" applyBorder="1" applyAlignment="1">
      <alignment horizontal="right" vertical="center" wrapText="1"/>
    </xf>
    <xf numFmtId="179" fontId="11"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78"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xf>
    <xf numFmtId="0" fontId="9" fillId="0" borderId="1" xfId="49" applyFont="1" applyFill="1" applyBorder="1" applyAlignment="1">
      <alignment horizontal="left" vertical="center" wrapText="1"/>
    </xf>
    <xf numFmtId="0" fontId="9" fillId="0" borderId="1" xfId="49" applyFont="1" applyFill="1" applyBorder="1" applyAlignment="1">
      <alignment horizontal="center" vertical="center" wrapText="1"/>
    </xf>
    <xf numFmtId="0" fontId="9" fillId="0" borderId="1" xfId="49" applyFont="1" applyFill="1" applyBorder="1" applyAlignment="1">
      <alignment horizontal="right" vertical="center" wrapText="1"/>
    </xf>
    <xf numFmtId="178" fontId="10" fillId="0" borderId="1" xfId="0" applyNumberFormat="1" applyFont="1" applyFill="1" applyBorder="1" applyAlignment="1">
      <alignment horizontal="right" vertical="center"/>
    </xf>
    <xf numFmtId="0" fontId="9" fillId="0" borderId="1" xfId="0" applyFont="1" applyFill="1" applyBorder="1" applyAlignment="1">
      <alignment vertical="center" wrapText="1"/>
    </xf>
    <xf numFmtId="0" fontId="12" fillId="0" borderId="1" xfId="49" applyFont="1" applyFill="1" applyBorder="1" applyAlignment="1">
      <alignment horizontal="center" vertical="center" wrapText="1"/>
    </xf>
    <xf numFmtId="0" fontId="12" fillId="0" borderId="1" xfId="49" applyFont="1" applyFill="1" applyBorder="1" applyAlignment="1">
      <alignment horizontal="left" vertical="center" wrapText="1"/>
    </xf>
    <xf numFmtId="0" fontId="12" fillId="0" borderId="1" xfId="49" applyFont="1" applyFill="1" applyBorder="1" applyAlignment="1">
      <alignment horizontal="right" vertical="center" wrapText="1"/>
    </xf>
    <xf numFmtId="0" fontId="12" fillId="0" borderId="1" xfId="0" applyFont="1" applyFill="1" applyBorder="1" applyAlignment="1">
      <alignment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178" fontId="13" fillId="0" borderId="0" xfId="0" applyNumberFormat="1" applyFont="1" applyFill="1" applyBorder="1" applyAlignment="1">
      <alignment horizontal="right" vertical="center"/>
    </xf>
    <xf numFmtId="178" fontId="13" fillId="0" borderId="0" xfId="49" applyNumberFormat="1" applyFont="1" applyFill="1" applyBorder="1" applyAlignment="1">
      <alignment horizontal="right" vertical="center" wrapText="1"/>
    </xf>
    <xf numFmtId="178" fontId="18" fillId="0" borderId="0" xfId="49" applyNumberFormat="1" applyFont="1" applyFill="1" applyBorder="1" applyAlignment="1">
      <alignment horizontal="right" vertical="center"/>
    </xf>
    <xf numFmtId="178" fontId="19" fillId="0" borderId="0" xfId="49" applyNumberFormat="1" applyFont="1" applyFill="1" applyBorder="1" applyAlignment="1">
      <alignment horizontal="right" vertical="center"/>
    </xf>
    <xf numFmtId="178" fontId="12" fillId="0" borderId="1" xfId="49" applyNumberFormat="1" applyFont="1" applyFill="1" applyBorder="1" applyAlignment="1">
      <alignment horizontal="right" vertical="center" wrapText="1"/>
    </xf>
    <xf numFmtId="0" fontId="9" fillId="0" borderId="1" xfId="0" applyFont="1" applyFill="1" applyBorder="1" applyAlignment="1">
      <alignment horizontal="center" vertical="center"/>
    </xf>
    <xf numFmtId="0" fontId="9" fillId="0" borderId="1" xfId="49" applyFont="1" applyFill="1" applyBorder="1" applyAlignment="1">
      <alignment horizontal="left" vertical="top" wrapText="1"/>
    </xf>
    <xf numFmtId="178" fontId="9" fillId="0" borderId="1" xfId="49" applyNumberFormat="1" applyFont="1" applyFill="1" applyBorder="1" applyAlignment="1">
      <alignment horizontal="right" vertical="center" wrapText="1"/>
    </xf>
    <xf numFmtId="178" fontId="9" fillId="0" borderId="1"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180" fontId="9" fillId="0" borderId="1" xfId="0" applyNumberFormat="1" applyFont="1" applyFill="1" applyBorder="1" applyAlignment="1">
      <alignment horizontal="right" vertical="center"/>
    </xf>
    <xf numFmtId="178" fontId="12"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78" fontId="9" fillId="0" borderId="1" xfId="0" applyNumberFormat="1" applyFont="1" applyFill="1" applyBorder="1" applyAlignment="1">
      <alignment horizontal="right" vertical="center" wrapText="1"/>
    </xf>
    <xf numFmtId="10" fontId="9" fillId="0" borderId="1" xfId="0" applyNumberFormat="1" applyFont="1" applyFill="1" applyBorder="1" applyAlignment="1">
      <alignment horizontal="right" vertical="center"/>
    </xf>
    <xf numFmtId="0" fontId="11" fillId="0" borderId="1" xfId="0" applyFont="1" applyFill="1" applyBorder="1" applyAlignment="1">
      <alignment vertical="center" wrapText="1"/>
    </xf>
    <xf numFmtId="178" fontId="11" fillId="0" borderId="1" xfId="0" applyNumberFormat="1" applyFont="1" applyFill="1" applyBorder="1" applyAlignment="1">
      <alignment horizontal="right" vertical="center" wrapText="1"/>
    </xf>
    <xf numFmtId="10" fontId="11" fillId="0" borderId="1" xfId="0" applyNumberFormat="1" applyFont="1" applyFill="1" applyBorder="1" applyAlignment="1">
      <alignment horizontal="right" vertical="center"/>
    </xf>
    <xf numFmtId="10" fontId="11" fillId="0" borderId="1" xfId="0" applyNumberFormat="1" applyFont="1" applyFill="1" applyBorder="1" applyAlignment="1">
      <alignment horizontal="right" vertical="center" wrapText="1"/>
    </xf>
    <xf numFmtId="0" fontId="11" fillId="0" borderId="1" xfId="0" applyFont="1" applyFill="1" applyBorder="1" applyAlignment="1">
      <alignment horizontal="right" vertical="center" wrapText="1"/>
    </xf>
    <xf numFmtId="0" fontId="11" fillId="0" borderId="1" xfId="0" applyFont="1" applyFill="1" applyBorder="1" applyAlignment="1">
      <alignment vertical="center"/>
    </xf>
    <xf numFmtId="0" fontId="11"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right" vertical="center" wrapText="1"/>
    </xf>
    <xf numFmtId="178" fontId="17" fillId="0" borderId="0" xfId="49" applyNumberFormat="1" applyFont="1" applyFill="1" applyBorder="1" applyAlignment="1">
      <alignment horizontal="right" vertical="center" wrapText="1"/>
    </xf>
    <xf numFmtId="178" fontId="21" fillId="0" borderId="0" xfId="49" applyNumberFormat="1" applyFont="1" applyFill="1" applyBorder="1" applyAlignment="1">
      <alignment horizontal="right" vertical="center" wrapText="1"/>
    </xf>
    <xf numFmtId="178" fontId="21" fillId="0" borderId="0" xfId="0" applyNumberFormat="1" applyFont="1" applyFill="1" applyBorder="1" applyAlignment="1">
      <alignment horizontal="right" vertical="center"/>
    </xf>
    <xf numFmtId="0" fontId="17" fillId="0" borderId="0" xfId="0" applyFont="1" applyFill="1" applyBorder="1" applyAlignment="1">
      <alignment vertical="center"/>
    </xf>
    <xf numFmtId="0" fontId="13" fillId="0" borderId="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alignment vertical="center"/>
    </xf>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25" fillId="0" borderId="0" xfId="0" applyFont="1" applyFill="1" applyAlignment="1">
      <alignment horizontal="left" wrapText="1"/>
    </xf>
    <xf numFmtId="0" fontId="25" fillId="0" borderId="0" xfId="0" applyFont="1" applyFill="1" applyAlignment="1">
      <alignment wrapText="1"/>
    </xf>
    <xf numFmtId="177" fontId="25" fillId="0" borderId="4" xfId="0" applyNumberFormat="1" applyFont="1" applyFill="1" applyBorder="1" applyAlignment="1">
      <alignment horizontal="left" wrapText="1"/>
    </xf>
    <xf numFmtId="0" fontId="25" fillId="0" borderId="0" xfId="0" applyFont="1" applyFill="1" applyBorder="1" applyAlignment="1">
      <alignment horizontal="right" wrapText="1"/>
    </xf>
    <xf numFmtId="176" fontId="25" fillId="0" borderId="0" xfId="0" applyNumberFormat="1" applyFont="1" applyFill="1" applyBorder="1" applyAlignment="1">
      <alignment wrapText="1"/>
    </xf>
    <xf numFmtId="176" fontId="25" fillId="0" borderId="4" xfId="0" applyNumberFormat="1" applyFont="1" applyFill="1" applyBorder="1" applyAlignment="1">
      <alignment horizontal="left" wrapText="1"/>
    </xf>
    <xf numFmtId="0" fontId="25" fillId="0" borderId="0" xfId="0" applyFont="1" applyFill="1" applyBorder="1" applyAlignment="1">
      <alignment wrapText="1"/>
    </xf>
    <xf numFmtId="0" fontId="25" fillId="0" borderId="0" xfId="0" applyFont="1" applyFill="1" applyBorder="1" applyAlignment="1">
      <alignment horizontal="center" wrapText="1"/>
    </xf>
    <xf numFmtId="0" fontId="25" fillId="0" borderId="0" xfId="0" applyFont="1" applyFill="1" applyBorder="1" applyAlignment="1">
      <alignment horizontal="left" wrapText="1"/>
    </xf>
    <xf numFmtId="0" fontId="25" fillId="0" borderId="0" xfId="0" applyFont="1" applyFill="1" applyBorder="1" applyAlignment="1">
      <alignment horizontal="center" vertical="center" wrapText="1"/>
    </xf>
    <xf numFmtId="0" fontId="25" fillId="0" borderId="4" xfId="0" applyFont="1" applyFill="1" applyBorder="1" applyAlignment="1">
      <alignment horizontal="left" wrapText="1"/>
    </xf>
    <xf numFmtId="0" fontId="25" fillId="0" borderId="0" xfId="0" applyFont="1" applyFill="1" applyBorder="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3"/>
  <sheetViews>
    <sheetView workbookViewId="0">
      <selection activeCell="M1" sqref="M1"/>
    </sheetView>
  </sheetViews>
  <sheetFormatPr defaultColWidth="9" defaultRowHeight="13.5"/>
  <cols>
    <col min="1" max="1" width="5.625" style="31" customWidth="1"/>
    <col min="2" max="2" width="13.0833333333333" style="23" customWidth="1"/>
    <col min="3" max="3" width="35" style="23" customWidth="1"/>
    <col min="4" max="4" width="5.16666666666667" style="31" customWidth="1"/>
    <col min="5" max="5" width="14.125" style="32" customWidth="1"/>
    <col min="6" max="6" width="8.5" style="31" customWidth="1"/>
    <col min="7" max="7" width="11.7583333333333" style="23" customWidth="1"/>
    <col min="8" max="8" width="28.5" style="23" customWidth="1"/>
    <col min="9" max="9" width="9" style="23" customWidth="1"/>
    <col min="10" max="16376" width="9" style="23"/>
  </cols>
  <sheetData>
    <row r="1" s="23" customFormat="1" ht="80" customHeight="1" spans="1:8">
      <c r="A1" s="34" t="s">
        <v>0</v>
      </c>
      <c r="B1" s="35"/>
      <c r="C1" s="35"/>
      <c r="D1" s="35"/>
      <c r="E1" s="36"/>
      <c r="F1" s="35"/>
      <c r="G1" s="35"/>
      <c r="H1" s="35"/>
    </row>
    <row r="2" s="24" customFormat="1" ht="37" customHeight="1" spans="1:9">
      <c r="A2" s="37" t="s">
        <v>1</v>
      </c>
      <c r="B2" s="37" t="s">
        <v>2</v>
      </c>
      <c r="C2" s="37" t="s">
        <v>3</v>
      </c>
      <c r="D2" s="37" t="s">
        <v>4</v>
      </c>
      <c r="E2" s="38" t="s">
        <v>5</v>
      </c>
      <c r="F2" s="39" t="s">
        <v>6</v>
      </c>
      <c r="G2" s="40" t="s">
        <v>7</v>
      </c>
      <c r="H2" s="41" t="s">
        <v>8</v>
      </c>
      <c r="I2" s="56"/>
    </row>
    <row r="3" s="25" customFormat="1" ht="30" customHeight="1" spans="1:9">
      <c r="A3" s="37" t="s">
        <v>9</v>
      </c>
      <c r="B3" s="42" t="s">
        <v>10</v>
      </c>
      <c r="C3" s="43"/>
      <c r="D3" s="44"/>
      <c r="E3" s="45"/>
      <c r="F3" s="45"/>
      <c r="G3" s="45">
        <f>SUM(G4:G52)</f>
        <v>0</v>
      </c>
      <c r="H3" s="43"/>
      <c r="I3" s="57"/>
    </row>
    <row r="4" s="24" customFormat="1" ht="64" customHeight="1" spans="1:9">
      <c r="A4" s="46">
        <v>1</v>
      </c>
      <c r="B4" s="47" t="s">
        <v>11</v>
      </c>
      <c r="C4" s="47" t="s">
        <v>12</v>
      </c>
      <c r="D4" s="48" t="s">
        <v>13</v>
      </c>
      <c r="E4" s="49"/>
      <c r="F4" s="50"/>
      <c r="G4" s="50">
        <f t="shared" ref="G4:G52" si="0">E4*F4</f>
        <v>0</v>
      </c>
      <c r="H4" s="51" t="s">
        <v>14</v>
      </c>
      <c r="I4" s="58">
        <v>550</v>
      </c>
    </row>
    <row r="5" s="26" customFormat="1" ht="62" customHeight="1" spans="1:9">
      <c r="A5" s="46">
        <v>2</v>
      </c>
      <c r="B5" s="47" t="s">
        <v>15</v>
      </c>
      <c r="C5" s="47" t="s">
        <v>16</v>
      </c>
      <c r="D5" s="48" t="s">
        <v>17</v>
      </c>
      <c r="E5" s="49"/>
      <c r="F5" s="50"/>
      <c r="G5" s="50">
        <f t="shared" si="0"/>
        <v>0</v>
      </c>
      <c r="H5" s="51" t="s">
        <v>14</v>
      </c>
      <c r="I5" s="59">
        <v>50</v>
      </c>
    </row>
    <row r="6" s="26" customFormat="1" ht="39" customHeight="1" spans="1:9">
      <c r="A6" s="46">
        <v>3</v>
      </c>
      <c r="B6" s="47" t="s">
        <v>18</v>
      </c>
      <c r="C6" s="47" t="s">
        <v>19</v>
      </c>
      <c r="D6" s="48" t="s">
        <v>17</v>
      </c>
      <c r="E6" s="49"/>
      <c r="F6" s="50"/>
      <c r="G6" s="50">
        <f t="shared" si="0"/>
        <v>0</v>
      </c>
      <c r="H6" s="51" t="s">
        <v>14</v>
      </c>
      <c r="I6" s="59">
        <v>50</v>
      </c>
    </row>
    <row r="7" s="24" customFormat="1" ht="43" customHeight="1" spans="1:9">
      <c r="A7" s="46">
        <v>4</v>
      </c>
      <c r="B7" s="47" t="s">
        <v>20</v>
      </c>
      <c r="C7" s="47" t="s">
        <v>21</v>
      </c>
      <c r="D7" s="48" t="s">
        <v>17</v>
      </c>
      <c r="E7" s="49"/>
      <c r="F7" s="50"/>
      <c r="G7" s="50">
        <f t="shared" si="0"/>
        <v>0</v>
      </c>
      <c r="H7" s="51" t="s">
        <v>14</v>
      </c>
      <c r="I7" s="59">
        <v>300</v>
      </c>
    </row>
    <row r="8" s="26" customFormat="1" ht="66" customHeight="1" spans="1:9">
      <c r="A8" s="46">
        <v>5</v>
      </c>
      <c r="B8" s="47" t="s">
        <v>22</v>
      </c>
      <c r="C8" s="47" t="s">
        <v>23</v>
      </c>
      <c r="D8" s="48" t="s">
        <v>17</v>
      </c>
      <c r="E8" s="49"/>
      <c r="F8" s="50"/>
      <c r="G8" s="50">
        <f t="shared" si="0"/>
        <v>0</v>
      </c>
      <c r="H8" s="51" t="s">
        <v>14</v>
      </c>
      <c r="I8" s="59">
        <v>98</v>
      </c>
    </row>
    <row r="9" s="26" customFormat="1" ht="96" customHeight="1" spans="1:9">
      <c r="A9" s="46">
        <v>6</v>
      </c>
      <c r="B9" s="47" t="s">
        <v>24</v>
      </c>
      <c r="C9" s="47" t="s">
        <v>25</v>
      </c>
      <c r="D9" s="48" t="s">
        <v>17</v>
      </c>
      <c r="E9" s="49"/>
      <c r="F9" s="50"/>
      <c r="G9" s="50">
        <f t="shared" si="0"/>
        <v>0</v>
      </c>
      <c r="H9" s="51" t="s">
        <v>14</v>
      </c>
      <c r="I9" s="59">
        <v>248</v>
      </c>
    </row>
    <row r="10" s="26" customFormat="1" ht="72" customHeight="1" spans="1:9">
      <c r="A10" s="46">
        <v>7</v>
      </c>
      <c r="B10" s="47" t="s">
        <v>26</v>
      </c>
      <c r="C10" s="47" t="s">
        <v>27</v>
      </c>
      <c r="D10" s="48" t="s">
        <v>28</v>
      </c>
      <c r="E10" s="49"/>
      <c r="F10" s="50"/>
      <c r="G10" s="50">
        <f t="shared" si="0"/>
        <v>0</v>
      </c>
      <c r="H10" s="51" t="s">
        <v>14</v>
      </c>
      <c r="I10" s="59">
        <v>40.8</v>
      </c>
    </row>
    <row r="11" s="27" customFormat="1" ht="93" customHeight="1" spans="1:9">
      <c r="A11" s="46">
        <v>8</v>
      </c>
      <c r="B11" s="47" t="s">
        <v>29</v>
      </c>
      <c r="C11" s="47" t="s">
        <v>30</v>
      </c>
      <c r="D11" s="48" t="s">
        <v>17</v>
      </c>
      <c r="E11" s="49"/>
      <c r="F11" s="50"/>
      <c r="G11" s="50">
        <f t="shared" si="0"/>
        <v>0</v>
      </c>
      <c r="H11" s="51" t="s">
        <v>14</v>
      </c>
      <c r="I11" s="60">
        <v>330</v>
      </c>
    </row>
    <row r="12" s="26" customFormat="1" ht="89" customHeight="1" spans="1:9">
      <c r="A12" s="46">
        <v>9</v>
      </c>
      <c r="B12" s="47" t="s">
        <v>31</v>
      </c>
      <c r="C12" s="47" t="s">
        <v>32</v>
      </c>
      <c r="D12" s="48" t="s">
        <v>17</v>
      </c>
      <c r="E12" s="49"/>
      <c r="F12" s="50"/>
      <c r="G12" s="50">
        <f t="shared" si="0"/>
        <v>0</v>
      </c>
      <c r="H12" s="51" t="s">
        <v>14</v>
      </c>
      <c r="I12" s="60">
        <v>28</v>
      </c>
    </row>
    <row r="13" s="26" customFormat="1" ht="36" customHeight="1" spans="1:9">
      <c r="A13" s="46">
        <v>10</v>
      </c>
      <c r="B13" s="47" t="s">
        <v>33</v>
      </c>
      <c r="C13" s="47" t="s">
        <v>34</v>
      </c>
      <c r="D13" s="48" t="s">
        <v>17</v>
      </c>
      <c r="E13" s="49"/>
      <c r="F13" s="50"/>
      <c r="G13" s="50">
        <f t="shared" si="0"/>
        <v>0</v>
      </c>
      <c r="H13" s="51" t="s">
        <v>14</v>
      </c>
      <c r="I13" s="60">
        <v>27.5</v>
      </c>
    </row>
    <row r="14" s="26" customFormat="1" ht="94" customHeight="1" spans="1:9">
      <c r="A14" s="46">
        <v>11</v>
      </c>
      <c r="B14" s="47" t="s">
        <v>35</v>
      </c>
      <c r="C14" s="47" t="s">
        <v>36</v>
      </c>
      <c r="D14" s="48" t="s">
        <v>17</v>
      </c>
      <c r="E14" s="49"/>
      <c r="F14" s="50"/>
      <c r="G14" s="50">
        <f t="shared" si="0"/>
        <v>0</v>
      </c>
      <c r="H14" s="51" t="s">
        <v>14</v>
      </c>
      <c r="I14" s="60">
        <v>182</v>
      </c>
    </row>
    <row r="15" s="26" customFormat="1" ht="72" customHeight="1" spans="1:9">
      <c r="A15" s="46">
        <v>12</v>
      </c>
      <c r="B15" s="47" t="s">
        <v>37</v>
      </c>
      <c r="C15" s="47" t="s">
        <v>38</v>
      </c>
      <c r="D15" s="48" t="s">
        <v>17</v>
      </c>
      <c r="E15" s="49"/>
      <c r="F15" s="50"/>
      <c r="G15" s="50">
        <f t="shared" si="0"/>
        <v>0</v>
      </c>
      <c r="H15" s="51" t="s">
        <v>14</v>
      </c>
      <c r="I15" s="60">
        <v>50</v>
      </c>
    </row>
    <row r="16" s="26" customFormat="1" ht="106" customHeight="1" spans="1:9">
      <c r="A16" s="46">
        <v>13</v>
      </c>
      <c r="B16" s="47" t="s">
        <v>39</v>
      </c>
      <c r="C16" s="47" t="s">
        <v>40</v>
      </c>
      <c r="D16" s="48" t="s">
        <v>17</v>
      </c>
      <c r="E16" s="49"/>
      <c r="F16" s="50"/>
      <c r="G16" s="50">
        <f t="shared" si="0"/>
        <v>0</v>
      </c>
      <c r="H16" s="51" t="s">
        <v>14</v>
      </c>
      <c r="I16" s="60">
        <v>95</v>
      </c>
    </row>
    <row r="17" s="26" customFormat="1" ht="108" customHeight="1" spans="1:9">
      <c r="A17" s="46">
        <v>14</v>
      </c>
      <c r="B17" s="47" t="s">
        <v>41</v>
      </c>
      <c r="C17" s="47" t="s">
        <v>42</v>
      </c>
      <c r="D17" s="48" t="s">
        <v>17</v>
      </c>
      <c r="E17" s="49"/>
      <c r="F17" s="50"/>
      <c r="G17" s="50">
        <f t="shared" si="0"/>
        <v>0</v>
      </c>
      <c r="H17" s="51" t="s">
        <v>14</v>
      </c>
      <c r="I17" s="60">
        <v>330</v>
      </c>
    </row>
    <row r="18" s="27" customFormat="1" ht="144" customHeight="1" spans="1:9">
      <c r="A18" s="46">
        <v>15</v>
      </c>
      <c r="B18" s="47" t="s">
        <v>43</v>
      </c>
      <c r="C18" s="47" t="s">
        <v>44</v>
      </c>
      <c r="D18" s="48" t="s">
        <v>17</v>
      </c>
      <c r="E18" s="49"/>
      <c r="F18" s="50"/>
      <c r="G18" s="50">
        <f t="shared" si="0"/>
        <v>0</v>
      </c>
      <c r="H18" s="51" t="s">
        <v>14</v>
      </c>
      <c r="I18" s="60">
        <v>108</v>
      </c>
    </row>
    <row r="19" s="26" customFormat="1" ht="72" customHeight="1" spans="1:9">
      <c r="A19" s="46">
        <v>16</v>
      </c>
      <c r="B19" s="47" t="s">
        <v>45</v>
      </c>
      <c r="C19" s="47" t="s">
        <v>46</v>
      </c>
      <c r="D19" s="48" t="s">
        <v>17</v>
      </c>
      <c r="E19" s="49"/>
      <c r="F19" s="50"/>
      <c r="G19" s="50">
        <f t="shared" si="0"/>
        <v>0</v>
      </c>
      <c r="H19" s="51" t="s">
        <v>14</v>
      </c>
      <c r="I19" s="60">
        <v>248</v>
      </c>
    </row>
    <row r="20" s="26" customFormat="1" ht="88" customHeight="1" spans="1:9">
      <c r="A20" s="46">
        <v>17</v>
      </c>
      <c r="B20" s="47" t="s">
        <v>47</v>
      </c>
      <c r="C20" s="47" t="s">
        <v>48</v>
      </c>
      <c r="D20" s="48" t="s">
        <v>28</v>
      </c>
      <c r="E20" s="49"/>
      <c r="F20" s="50"/>
      <c r="G20" s="50">
        <f t="shared" si="0"/>
        <v>0</v>
      </c>
      <c r="H20" s="51" t="s">
        <v>14</v>
      </c>
      <c r="I20" s="60">
        <v>35</v>
      </c>
    </row>
    <row r="21" s="26" customFormat="1" ht="72" customHeight="1" spans="1:9">
      <c r="A21" s="46">
        <v>18</v>
      </c>
      <c r="B21" s="47" t="s">
        <v>49</v>
      </c>
      <c r="C21" s="47" t="s">
        <v>50</v>
      </c>
      <c r="D21" s="48" t="s">
        <v>17</v>
      </c>
      <c r="E21" s="49"/>
      <c r="F21" s="50"/>
      <c r="G21" s="50">
        <f t="shared" si="0"/>
        <v>0</v>
      </c>
      <c r="H21" s="51" t="s">
        <v>14</v>
      </c>
      <c r="I21" s="60">
        <v>26.8</v>
      </c>
    </row>
    <row r="22" s="26" customFormat="1" ht="72" customHeight="1" spans="1:9">
      <c r="A22" s="46">
        <v>19</v>
      </c>
      <c r="B22" s="47" t="s">
        <v>51</v>
      </c>
      <c r="C22" s="47" t="s">
        <v>52</v>
      </c>
      <c r="D22" s="48" t="s">
        <v>28</v>
      </c>
      <c r="E22" s="49"/>
      <c r="F22" s="50"/>
      <c r="G22" s="50">
        <f t="shared" si="0"/>
        <v>0</v>
      </c>
      <c r="H22" s="51" t="s">
        <v>14</v>
      </c>
      <c r="I22" s="60">
        <v>36.8</v>
      </c>
    </row>
    <row r="23" s="26" customFormat="1" ht="82" customHeight="1" spans="1:9">
      <c r="A23" s="46">
        <v>20</v>
      </c>
      <c r="B23" s="47" t="s">
        <v>53</v>
      </c>
      <c r="C23" s="47" t="s">
        <v>54</v>
      </c>
      <c r="D23" s="48" t="s">
        <v>13</v>
      </c>
      <c r="E23" s="49"/>
      <c r="F23" s="50"/>
      <c r="G23" s="50">
        <f t="shared" si="0"/>
        <v>0</v>
      </c>
      <c r="H23" s="51" t="s">
        <v>14</v>
      </c>
      <c r="I23" s="60">
        <v>42</v>
      </c>
    </row>
    <row r="24" s="27" customFormat="1" ht="110" customHeight="1" spans="1:9">
      <c r="A24" s="46">
        <v>21</v>
      </c>
      <c r="B24" s="47" t="s">
        <v>55</v>
      </c>
      <c r="C24" s="47" t="s">
        <v>56</v>
      </c>
      <c r="D24" s="48" t="s">
        <v>17</v>
      </c>
      <c r="E24" s="49"/>
      <c r="F24" s="50"/>
      <c r="G24" s="50">
        <f t="shared" si="0"/>
        <v>0</v>
      </c>
      <c r="H24" s="51" t="s">
        <v>14</v>
      </c>
      <c r="I24" s="60">
        <v>60</v>
      </c>
    </row>
    <row r="25" s="26" customFormat="1" ht="95" customHeight="1" spans="1:9">
      <c r="A25" s="46">
        <v>22</v>
      </c>
      <c r="B25" s="47" t="s">
        <v>57</v>
      </c>
      <c r="C25" s="47" t="s">
        <v>58</v>
      </c>
      <c r="D25" s="48" t="s">
        <v>17</v>
      </c>
      <c r="E25" s="49"/>
      <c r="F25" s="50"/>
      <c r="G25" s="50">
        <f t="shared" si="0"/>
        <v>0</v>
      </c>
      <c r="H25" s="51" t="s">
        <v>14</v>
      </c>
      <c r="I25" s="60">
        <v>5.75</v>
      </c>
    </row>
    <row r="26" s="26" customFormat="1" ht="97" customHeight="1" spans="1:9">
      <c r="A26" s="46">
        <v>23</v>
      </c>
      <c r="B26" s="47" t="s">
        <v>59</v>
      </c>
      <c r="C26" s="47" t="s">
        <v>60</v>
      </c>
      <c r="D26" s="48" t="s">
        <v>17</v>
      </c>
      <c r="E26" s="49"/>
      <c r="F26" s="50"/>
      <c r="G26" s="50">
        <f t="shared" si="0"/>
        <v>0</v>
      </c>
      <c r="H26" s="51" t="s">
        <v>14</v>
      </c>
      <c r="I26" s="60">
        <v>5.75</v>
      </c>
    </row>
    <row r="27" s="26" customFormat="1" ht="96" customHeight="1" spans="1:9">
      <c r="A27" s="46">
        <v>24</v>
      </c>
      <c r="B27" s="47" t="s">
        <v>61</v>
      </c>
      <c r="C27" s="47" t="s">
        <v>62</v>
      </c>
      <c r="D27" s="48" t="s">
        <v>17</v>
      </c>
      <c r="E27" s="49"/>
      <c r="F27" s="50"/>
      <c r="G27" s="50">
        <f t="shared" si="0"/>
        <v>0</v>
      </c>
      <c r="H27" s="51" t="s">
        <v>14</v>
      </c>
      <c r="I27" s="60">
        <v>16.8</v>
      </c>
    </row>
    <row r="28" s="26" customFormat="1" ht="105" customHeight="1" spans="1:9">
      <c r="A28" s="46">
        <v>25</v>
      </c>
      <c r="B28" s="47" t="s">
        <v>63</v>
      </c>
      <c r="C28" s="47" t="s">
        <v>64</v>
      </c>
      <c r="D28" s="48" t="s">
        <v>17</v>
      </c>
      <c r="E28" s="49"/>
      <c r="F28" s="50"/>
      <c r="G28" s="50">
        <f t="shared" si="0"/>
        <v>0</v>
      </c>
      <c r="H28" s="51" t="s">
        <v>14</v>
      </c>
      <c r="I28" s="60">
        <v>6.6</v>
      </c>
    </row>
    <row r="29" s="26" customFormat="1" ht="92" customHeight="1" spans="1:9">
      <c r="A29" s="46">
        <v>26</v>
      </c>
      <c r="B29" s="47" t="s">
        <v>65</v>
      </c>
      <c r="C29" s="47" t="s">
        <v>66</v>
      </c>
      <c r="D29" s="48" t="s">
        <v>17</v>
      </c>
      <c r="E29" s="49"/>
      <c r="F29" s="50"/>
      <c r="G29" s="50">
        <f t="shared" si="0"/>
        <v>0</v>
      </c>
      <c r="H29" s="51" t="s">
        <v>14</v>
      </c>
      <c r="I29" s="60">
        <v>1.15</v>
      </c>
    </row>
    <row r="30" s="26" customFormat="1" ht="72" customHeight="1" spans="1:9">
      <c r="A30" s="46">
        <v>27</v>
      </c>
      <c r="B30" s="47" t="s">
        <v>67</v>
      </c>
      <c r="C30" s="47" t="s">
        <v>68</v>
      </c>
      <c r="D30" s="48" t="s">
        <v>17</v>
      </c>
      <c r="E30" s="49"/>
      <c r="F30" s="50"/>
      <c r="G30" s="50">
        <f t="shared" si="0"/>
        <v>0</v>
      </c>
      <c r="H30" s="51" t="s">
        <v>14</v>
      </c>
      <c r="I30" s="60">
        <v>16.8</v>
      </c>
    </row>
    <row r="31" s="27" customFormat="1" ht="72" customHeight="1" spans="1:9">
      <c r="A31" s="46">
        <v>28</v>
      </c>
      <c r="B31" s="47" t="s">
        <v>69</v>
      </c>
      <c r="C31" s="47" t="s">
        <v>70</v>
      </c>
      <c r="D31" s="48" t="s">
        <v>17</v>
      </c>
      <c r="E31" s="49"/>
      <c r="F31" s="50"/>
      <c r="G31" s="50">
        <f t="shared" si="0"/>
        <v>0</v>
      </c>
      <c r="H31" s="51" t="s">
        <v>14</v>
      </c>
      <c r="I31" s="60">
        <v>4</v>
      </c>
    </row>
    <row r="32" s="26" customFormat="1" ht="82" customHeight="1" spans="1:9">
      <c r="A32" s="46">
        <v>29</v>
      </c>
      <c r="B32" s="47" t="s">
        <v>71</v>
      </c>
      <c r="C32" s="47" t="s">
        <v>72</v>
      </c>
      <c r="D32" s="48" t="s">
        <v>17</v>
      </c>
      <c r="E32" s="49"/>
      <c r="F32" s="50"/>
      <c r="G32" s="50">
        <f t="shared" si="0"/>
        <v>0</v>
      </c>
      <c r="H32" s="51" t="s">
        <v>14</v>
      </c>
      <c r="I32" s="60">
        <v>8.2</v>
      </c>
    </row>
    <row r="33" s="26" customFormat="1" ht="33" customHeight="1" spans="1:9">
      <c r="A33" s="46">
        <v>30</v>
      </c>
      <c r="B33" s="47" t="s">
        <v>73</v>
      </c>
      <c r="C33" s="47" t="s">
        <v>73</v>
      </c>
      <c r="D33" s="48" t="s">
        <v>28</v>
      </c>
      <c r="E33" s="49"/>
      <c r="F33" s="50"/>
      <c r="G33" s="50">
        <f t="shared" si="0"/>
        <v>0</v>
      </c>
      <c r="H33" s="51" t="s">
        <v>14</v>
      </c>
      <c r="I33" s="60">
        <v>48.5</v>
      </c>
    </row>
    <row r="34" s="26" customFormat="1" ht="93" customHeight="1" spans="1:9">
      <c r="A34" s="46">
        <v>31</v>
      </c>
      <c r="B34" s="47" t="s">
        <v>74</v>
      </c>
      <c r="C34" s="47" t="s">
        <v>75</v>
      </c>
      <c r="D34" s="48" t="s">
        <v>76</v>
      </c>
      <c r="E34" s="49"/>
      <c r="F34" s="50"/>
      <c r="G34" s="50">
        <f t="shared" si="0"/>
        <v>0</v>
      </c>
      <c r="H34" s="51" t="s">
        <v>14</v>
      </c>
      <c r="I34" s="60">
        <v>18.5</v>
      </c>
    </row>
    <row r="35" s="26" customFormat="1" ht="97" customHeight="1" spans="1:9">
      <c r="A35" s="46">
        <v>32</v>
      </c>
      <c r="B35" s="47" t="s">
        <v>77</v>
      </c>
      <c r="C35" s="47" t="s">
        <v>78</v>
      </c>
      <c r="D35" s="48" t="s">
        <v>76</v>
      </c>
      <c r="E35" s="49"/>
      <c r="F35" s="50"/>
      <c r="G35" s="50">
        <f t="shared" si="0"/>
        <v>0</v>
      </c>
      <c r="H35" s="51" t="s">
        <v>14</v>
      </c>
      <c r="I35" s="60">
        <v>6.2</v>
      </c>
    </row>
    <row r="36" s="26" customFormat="1" ht="97" customHeight="1" spans="1:9">
      <c r="A36" s="46">
        <v>33</v>
      </c>
      <c r="B36" s="47" t="s">
        <v>79</v>
      </c>
      <c r="C36" s="47" t="s">
        <v>80</v>
      </c>
      <c r="D36" s="48" t="s">
        <v>76</v>
      </c>
      <c r="E36" s="49"/>
      <c r="F36" s="50"/>
      <c r="G36" s="50">
        <f t="shared" si="0"/>
        <v>0</v>
      </c>
      <c r="H36" s="51" t="s">
        <v>14</v>
      </c>
      <c r="I36" s="60">
        <v>25.8</v>
      </c>
    </row>
    <row r="37" s="26" customFormat="1" ht="72" customHeight="1" spans="1:9">
      <c r="A37" s="46">
        <v>34</v>
      </c>
      <c r="B37" s="47" t="s">
        <v>81</v>
      </c>
      <c r="C37" s="47" t="s">
        <v>82</v>
      </c>
      <c r="D37" s="48" t="s">
        <v>76</v>
      </c>
      <c r="E37" s="49"/>
      <c r="F37" s="50"/>
      <c r="G37" s="50">
        <f t="shared" si="0"/>
        <v>0</v>
      </c>
      <c r="H37" s="51" t="s">
        <v>14</v>
      </c>
      <c r="I37" s="60">
        <v>11</v>
      </c>
    </row>
    <row r="38" s="27" customFormat="1" ht="93" customHeight="1" spans="1:9">
      <c r="A38" s="46">
        <v>35</v>
      </c>
      <c r="B38" s="47" t="s">
        <v>83</v>
      </c>
      <c r="C38" s="47" t="s">
        <v>84</v>
      </c>
      <c r="D38" s="48" t="s">
        <v>28</v>
      </c>
      <c r="E38" s="49"/>
      <c r="F38" s="50"/>
      <c r="G38" s="50">
        <f t="shared" si="0"/>
        <v>0</v>
      </c>
      <c r="H38" s="51" t="s">
        <v>14</v>
      </c>
      <c r="I38" s="60">
        <v>3.65</v>
      </c>
    </row>
    <row r="39" s="26" customFormat="1" ht="107" customHeight="1" spans="1:9">
      <c r="A39" s="46">
        <v>36</v>
      </c>
      <c r="B39" s="47" t="s">
        <v>85</v>
      </c>
      <c r="C39" s="47" t="s">
        <v>86</v>
      </c>
      <c r="D39" s="48" t="s">
        <v>28</v>
      </c>
      <c r="E39" s="49"/>
      <c r="F39" s="50"/>
      <c r="G39" s="50">
        <f t="shared" si="0"/>
        <v>0</v>
      </c>
      <c r="H39" s="51" t="s">
        <v>14</v>
      </c>
      <c r="I39" s="60">
        <v>5.2</v>
      </c>
    </row>
    <row r="40" s="26" customFormat="1" ht="101" customHeight="1" spans="1:9">
      <c r="A40" s="46">
        <v>37</v>
      </c>
      <c r="B40" s="47" t="s">
        <v>87</v>
      </c>
      <c r="C40" s="47" t="s">
        <v>88</v>
      </c>
      <c r="D40" s="48" t="s">
        <v>76</v>
      </c>
      <c r="E40" s="49"/>
      <c r="F40" s="50"/>
      <c r="G40" s="50">
        <f t="shared" si="0"/>
        <v>0</v>
      </c>
      <c r="H40" s="51" t="s">
        <v>14</v>
      </c>
      <c r="I40" s="60">
        <v>5.2</v>
      </c>
    </row>
    <row r="41" s="26" customFormat="1" ht="96" customHeight="1" spans="1:9">
      <c r="A41" s="46">
        <v>38</v>
      </c>
      <c r="B41" s="47" t="s">
        <v>89</v>
      </c>
      <c r="C41" s="47" t="s">
        <v>90</v>
      </c>
      <c r="D41" s="48" t="s">
        <v>76</v>
      </c>
      <c r="E41" s="49"/>
      <c r="F41" s="50"/>
      <c r="G41" s="50">
        <f t="shared" si="0"/>
        <v>0</v>
      </c>
      <c r="H41" s="51" t="s">
        <v>14</v>
      </c>
      <c r="I41" s="60">
        <v>11.3</v>
      </c>
    </row>
    <row r="42" s="27" customFormat="1" ht="72" customHeight="1" spans="1:9">
      <c r="A42" s="46">
        <v>39</v>
      </c>
      <c r="B42" s="47" t="s">
        <v>91</v>
      </c>
      <c r="C42" s="47" t="s">
        <v>92</v>
      </c>
      <c r="D42" s="48" t="s">
        <v>76</v>
      </c>
      <c r="E42" s="49"/>
      <c r="F42" s="50"/>
      <c r="G42" s="50">
        <f t="shared" si="0"/>
        <v>0</v>
      </c>
      <c r="H42" s="51" t="s">
        <v>14</v>
      </c>
      <c r="I42" s="60">
        <v>9.8</v>
      </c>
    </row>
    <row r="43" s="26" customFormat="1" ht="72" customHeight="1" spans="1:9">
      <c r="A43" s="46">
        <v>40</v>
      </c>
      <c r="B43" s="47" t="s">
        <v>93</v>
      </c>
      <c r="C43" s="47" t="s">
        <v>94</v>
      </c>
      <c r="D43" s="48" t="s">
        <v>76</v>
      </c>
      <c r="E43" s="49"/>
      <c r="F43" s="50"/>
      <c r="G43" s="50">
        <f t="shared" si="0"/>
        <v>0</v>
      </c>
      <c r="H43" s="51" t="s">
        <v>14</v>
      </c>
      <c r="I43" s="60">
        <v>3.3</v>
      </c>
    </row>
    <row r="44" s="26" customFormat="1" ht="72" customHeight="1" spans="1:9">
      <c r="A44" s="46">
        <v>41</v>
      </c>
      <c r="B44" s="47" t="s">
        <v>95</v>
      </c>
      <c r="C44" s="47" t="s">
        <v>96</v>
      </c>
      <c r="D44" s="48" t="s">
        <v>76</v>
      </c>
      <c r="E44" s="49"/>
      <c r="F44" s="50"/>
      <c r="G44" s="50">
        <f t="shared" si="0"/>
        <v>0</v>
      </c>
      <c r="H44" s="51" t="s">
        <v>14</v>
      </c>
      <c r="I44" s="60">
        <v>2.9</v>
      </c>
    </row>
    <row r="45" s="26" customFormat="1" ht="72" customHeight="1" spans="1:9">
      <c r="A45" s="46">
        <v>42</v>
      </c>
      <c r="B45" s="47" t="s">
        <v>97</v>
      </c>
      <c r="C45" s="47" t="s">
        <v>98</v>
      </c>
      <c r="D45" s="48" t="s">
        <v>17</v>
      </c>
      <c r="E45" s="49"/>
      <c r="F45" s="50"/>
      <c r="G45" s="50">
        <f t="shared" si="0"/>
        <v>0</v>
      </c>
      <c r="H45" s="51" t="s">
        <v>14</v>
      </c>
      <c r="I45" s="60">
        <v>56.5</v>
      </c>
    </row>
    <row r="46" s="26" customFormat="1" ht="42" customHeight="1" spans="1:9">
      <c r="A46" s="46">
        <v>43</v>
      </c>
      <c r="B46" s="47" t="s">
        <v>99</v>
      </c>
      <c r="C46" s="47" t="s">
        <v>99</v>
      </c>
      <c r="D46" s="48" t="s">
        <v>76</v>
      </c>
      <c r="E46" s="49"/>
      <c r="F46" s="50"/>
      <c r="G46" s="50">
        <f t="shared" si="0"/>
        <v>0</v>
      </c>
      <c r="H46" s="51" t="s">
        <v>14</v>
      </c>
      <c r="I46" s="60">
        <v>11.3</v>
      </c>
    </row>
    <row r="47" s="26" customFormat="1" ht="154" customHeight="1" spans="1:9">
      <c r="A47" s="46">
        <v>44</v>
      </c>
      <c r="B47" s="47" t="s">
        <v>100</v>
      </c>
      <c r="C47" s="47" t="s">
        <v>101</v>
      </c>
      <c r="D47" s="48" t="s">
        <v>28</v>
      </c>
      <c r="E47" s="49"/>
      <c r="F47" s="50"/>
      <c r="G47" s="50">
        <f t="shared" si="0"/>
        <v>0</v>
      </c>
      <c r="H47" s="51" t="s">
        <v>14</v>
      </c>
      <c r="I47" s="60">
        <v>22.8</v>
      </c>
    </row>
    <row r="48" s="26" customFormat="1" ht="40" customHeight="1" spans="1:9">
      <c r="A48" s="46">
        <v>45</v>
      </c>
      <c r="B48" s="47" t="s">
        <v>102</v>
      </c>
      <c r="C48" s="47" t="s">
        <v>102</v>
      </c>
      <c r="D48" s="48" t="s">
        <v>103</v>
      </c>
      <c r="E48" s="49"/>
      <c r="F48" s="50"/>
      <c r="G48" s="50">
        <f t="shared" si="0"/>
        <v>0</v>
      </c>
      <c r="H48" s="51" t="s">
        <v>14</v>
      </c>
      <c r="I48" s="60">
        <v>500</v>
      </c>
    </row>
    <row r="49" s="26" customFormat="1" ht="38" customHeight="1" spans="1:9">
      <c r="A49" s="46">
        <v>46</v>
      </c>
      <c r="B49" s="47" t="s">
        <v>104</v>
      </c>
      <c r="C49" s="47" t="s">
        <v>104</v>
      </c>
      <c r="D49" s="48" t="s">
        <v>76</v>
      </c>
      <c r="E49" s="49"/>
      <c r="F49" s="50"/>
      <c r="G49" s="50">
        <f t="shared" si="0"/>
        <v>0</v>
      </c>
      <c r="H49" s="51" t="s">
        <v>14</v>
      </c>
      <c r="I49" s="60">
        <v>180</v>
      </c>
    </row>
    <row r="50" s="27" customFormat="1" ht="31" customHeight="1" spans="1:9">
      <c r="A50" s="46">
        <v>47</v>
      </c>
      <c r="B50" s="47" t="s">
        <v>105</v>
      </c>
      <c r="C50" s="47" t="s">
        <v>106</v>
      </c>
      <c r="D50" s="48" t="s">
        <v>107</v>
      </c>
      <c r="E50" s="49"/>
      <c r="F50" s="50"/>
      <c r="G50" s="50">
        <f t="shared" si="0"/>
        <v>0</v>
      </c>
      <c r="H50" s="51" t="s">
        <v>14</v>
      </c>
      <c r="I50" s="60">
        <v>5</v>
      </c>
    </row>
    <row r="51" s="26" customFormat="1" ht="48" customHeight="1" spans="1:9">
      <c r="A51" s="46">
        <v>48</v>
      </c>
      <c r="B51" s="47" t="s">
        <v>108</v>
      </c>
      <c r="C51" s="47" t="s">
        <v>109</v>
      </c>
      <c r="D51" s="48" t="s">
        <v>13</v>
      </c>
      <c r="E51" s="49"/>
      <c r="F51" s="50"/>
      <c r="G51" s="50">
        <f t="shared" si="0"/>
        <v>0</v>
      </c>
      <c r="H51" s="51" t="s">
        <v>14</v>
      </c>
      <c r="I51" s="60">
        <v>50</v>
      </c>
    </row>
    <row r="52" s="26" customFormat="1" ht="50" customHeight="1" spans="1:9">
      <c r="A52" s="46">
        <v>49</v>
      </c>
      <c r="B52" s="47" t="s">
        <v>110</v>
      </c>
      <c r="C52" s="47" t="s">
        <v>111</v>
      </c>
      <c r="D52" s="48" t="s">
        <v>13</v>
      </c>
      <c r="E52" s="49"/>
      <c r="F52" s="50"/>
      <c r="G52" s="50">
        <f t="shared" si="0"/>
        <v>0</v>
      </c>
      <c r="H52" s="51" t="s">
        <v>14</v>
      </c>
      <c r="I52" s="60">
        <v>220</v>
      </c>
    </row>
    <row r="53" s="28" customFormat="1" ht="30" customHeight="1" spans="1:9">
      <c r="A53" s="44" t="s">
        <v>112</v>
      </c>
      <c r="B53" s="52" t="s">
        <v>113</v>
      </c>
      <c r="C53" s="53"/>
      <c r="D53" s="52"/>
      <c r="E53" s="54"/>
      <c r="F53" s="50"/>
      <c r="G53" s="45">
        <f>SUM(G54:G79)</f>
        <v>0</v>
      </c>
      <c r="H53" s="55"/>
      <c r="I53" s="61"/>
    </row>
    <row r="54" s="26" customFormat="1" ht="83" customHeight="1" spans="1:9">
      <c r="A54" s="46">
        <v>1</v>
      </c>
      <c r="B54" s="47" t="s">
        <v>114</v>
      </c>
      <c r="C54" s="47" t="s">
        <v>115</v>
      </c>
      <c r="D54" s="48" t="s">
        <v>28</v>
      </c>
      <c r="E54" s="49"/>
      <c r="F54" s="50"/>
      <c r="G54" s="50">
        <f t="shared" ref="G54:G79" si="1">E54*F54</f>
        <v>0</v>
      </c>
      <c r="H54" s="51" t="s">
        <v>14</v>
      </c>
      <c r="I54" s="60">
        <v>14.5</v>
      </c>
    </row>
    <row r="55" s="26" customFormat="1" ht="63" customHeight="1" spans="1:9">
      <c r="A55" s="46">
        <v>2</v>
      </c>
      <c r="B55" s="47" t="s">
        <v>116</v>
      </c>
      <c r="C55" s="47" t="s">
        <v>117</v>
      </c>
      <c r="D55" s="48" t="s">
        <v>28</v>
      </c>
      <c r="E55" s="49"/>
      <c r="F55" s="50"/>
      <c r="G55" s="50">
        <f t="shared" si="1"/>
        <v>0</v>
      </c>
      <c r="H55" s="51" t="s">
        <v>14</v>
      </c>
      <c r="I55" s="60">
        <v>4.5</v>
      </c>
    </row>
    <row r="56" s="27" customFormat="1" ht="61" customHeight="1" spans="1:9">
      <c r="A56" s="46">
        <v>3</v>
      </c>
      <c r="B56" s="47" t="s">
        <v>118</v>
      </c>
      <c r="C56" s="47" t="s">
        <v>119</v>
      </c>
      <c r="D56" s="48" t="s">
        <v>28</v>
      </c>
      <c r="E56" s="49"/>
      <c r="F56" s="50"/>
      <c r="G56" s="50">
        <f t="shared" si="1"/>
        <v>0</v>
      </c>
      <c r="H56" s="51" t="s">
        <v>14</v>
      </c>
      <c r="I56" s="60">
        <v>4.52</v>
      </c>
    </row>
    <row r="57" s="26" customFormat="1" ht="63" customHeight="1" spans="1:9">
      <c r="A57" s="46">
        <v>4</v>
      </c>
      <c r="B57" s="47" t="s">
        <v>120</v>
      </c>
      <c r="C57" s="47" t="s">
        <v>121</v>
      </c>
      <c r="D57" s="48" t="s">
        <v>28</v>
      </c>
      <c r="E57" s="49"/>
      <c r="F57" s="50"/>
      <c r="G57" s="50">
        <f t="shared" si="1"/>
        <v>0</v>
      </c>
      <c r="H57" s="51" t="s">
        <v>14</v>
      </c>
      <c r="I57" s="59">
        <v>2.7</v>
      </c>
    </row>
    <row r="58" s="26" customFormat="1" ht="62" customHeight="1" spans="1:9">
      <c r="A58" s="46">
        <v>5</v>
      </c>
      <c r="B58" s="47" t="s">
        <v>122</v>
      </c>
      <c r="C58" s="47" t="s">
        <v>123</v>
      </c>
      <c r="D58" s="48" t="s">
        <v>28</v>
      </c>
      <c r="E58" s="49"/>
      <c r="F58" s="50"/>
      <c r="G58" s="50">
        <f t="shared" si="1"/>
        <v>0</v>
      </c>
      <c r="H58" s="51" t="s">
        <v>14</v>
      </c>
      <c r="I58" s="59">
        <v>3.2</v>
      </c>
    </row>
    <row r="59" s="26" customFormat="1" ht="64" customHeight="1" spans="1:9">
      <c r="A59" s="46">
        <v>6</v>
      </c>
      <c r="B59" s="47" t="s">
        <v>124</v>
      </c>
      <c r="C59" s="47" t="s">
        <v>125</v>
      </c>
      <c r="D59" s="48" t="s">
        <v>28</v>
      </c>
      <c r="E59" s="49"/>
      <c r="F59" s="50"/>
      <c r="G59" s="50">
        <f t="shared" si="1"/>
        <v>0</v>
      </c>
      <c r="H59" s="51" t="s">
        <v>14</v>
      </c>
      <c r="I59" s="59">
        <v>4.08</v>
      </c>
    </row>
    <row r="60" s="27" customFormat="1" ht="63" customHeight="1" spans="1:9">
      <c r="A60" s="46">
        <v>7</v>
      </c>
      <c r="B60" s="47" t="s">
        <v>126</v>
      </c>
      <c r="C60" s="47" t="s">
        <v>127</v>
      </c>
      <c r="D60" s="48" t="s">
        <v>28</v>
      </c>
      <c r="E60" s="49"/>
      <c r="F60" s="50"/>
      <c r="G60" s="50">
        <f t="shared" si="1"/>
        <v>0</v>
      </c>
      <c r="H60" s="51" t="s">
        <v>14</v>
      </c>
      <c r="I60" s="59">
        <v>2.9</v>
      </c>
    </row>
    <row r="61" s="26" customFormat="1" ht="63" customHeight="1" spans="1:9">
      <c r="A61" s="46">
        <v>8</v>
      </c>
      <c r="B61" s="47" t="s">
        <v>128</v>
      </c>
      <c r="C61" s="47" t="s">
        <v>129</v>
      </c>
      <c r="D61" s="48" t="s">
        <v>28</v>
      </c>
      <c r="E61" s="49"/>
      <c r="F61" s="50"/>
      <c r="G61" s="50">
        <f t="shared" si="1"/>
        <v>0</v>
      </c>
      <c r="H61" s="51" t="s">
        <v>14</v>
      </c>
      <c r="I61" s="59">
        <v>3.95</v>
      </c>
    </row>
    <row r="62" s="26" customFormat="1" ht="84" customHeight="1" spans="1:9">
      <c r="A62" s="46">
        <v>9</v>
      </c>
      <c r="B62" s="47" t="s">
        <v>130</v>
      </c>
      <c r="C62" s="47" t="s">
        <v>131</v>
      </c>
      <c r="D62" s="48" t="s">
        <v>28</v>
      </c>
      <c r="E62" s="49"/>
      <c r="F62" s="50"/>
      <c r="G62" s="50">
        <f t="shared" si="1"/>
        <v>0</v>
      </c>
      <c r="H62" s="51" t="s">
        <v>14</v>
      </c>
      <c r="I62" s="59">
        <v>5.2</v>
      </c>
    </row>
    <row r="63" s="26" customFormat="1" ht="82" customHeight="1" spans="1:9">
      <c r="A63" s="46">
        <v>10</v>
      </c>
      <c r="B63" s="47" t="s">
        <v>132</v>
      </c>
      <c r="C63" s="47" t="s">
        <v>133</v>
      </c>
      <c r="D63" s="48" t="s">
        <v>28</v>
      </c>
      <c r="E63" s="49"/>
      <c r="F63" s="50"/>
      <c r="G63" s="50">
        <f t="shared" si="1"/>
        <v>0</v>
      </c>
      <c r="H63" s="51" t="s">
        <v>14</v>
      </c>
      <c r="I63" s="59">
        <v>16.5</v>
      </c>
    </row>
    <row r="64" s="27" customFormat="1" ht="81" customHeight="1" spans="1:9">
      <c r="A64" s="46">
        <v>11</v>
      </c>
      <c r="B64" s="47" t="s">
        <v>134</v>
      </c>
      <c r="C64" s="47" t="s">
        <v>135</v>
      </c>
      <c r="D64" s="48" t="s">
        <v>28</v>
      </c>
      <c r="E64" s="49"/>
      <c r="F64" s="50"/>
      <c r="G64" s="50">
        <f t="shared" si="1"/>
        <v>0</v>
      </c>
      <c r="H64" s="51" t="s">
        <v>14</v>
      </c>
      <c r="I64" s="59">
        <v>4.08</v>
      </c>
    </row>
    <row r="65" s="26" customFormat="1" ht="85" customHeight="1" spans="1:9">
      <c r="A65" s="46">
        <v>12</v>
      </c>
      <c r="B65" s="47" t="s">
        <v>136</v>
      </c>
      <c r="C65" s="47" t="s">
        <v>137</v>
      </c>
      <c r="D65" s="48" t="s">
        <v>28</v>
      </c>
      <c r="E65" s="49"/>
      <c r="F65" s="50"/>
      <c r="G65" s="50">
        <f t="shared" si="1"/>
        <v>0</v>
      </c>
      <c r="H65" s="51" t="s">
        <v>14</v>
      </c>
      <c r="I65" s="59">
        <v>2.9</v>
      </c>
    </row>
    <row r="66" s="26" customFormat="1" ht="66" customHeight="1" spans="1:9">
      <c r="A66" s="46">
        <v>13</v>
      </c>
      <c r="B66" s="47" t="s">
        <v>138</v>
      </c>
      <c r="C66" s="47" t="s">
        <v>139</v>
      </c>
      <c r="D66" s="48" t="s">
        <v>28</v>
      </c>
      <c r="E66" s="49"/>
      <c r="F66" s="50"/>
      <c r="G66" s="50">
        <f t="shared" si="1"/>
        <v>0</v>
      </c>
      <c r="H66" s="51" t="s">
        <v>14</v>
      </c>
      <c r="I66" s="59">
        <v>40.8</v>
      </c>
    </row>
    <row r="67" s="26" customFormat="1" ht="60" customHeight="1" spans="1:9">
      <c r="A67" s="46">
        <v>14</v>
      </c>
      <c r="B67" s="47" t="s">
        <v>140</v>
      </c>
      <c r="C67" s="47" t="s">
        <v>141</v>
      </c>
      <c r="D67" s="48" t="s">
        <v>142</v>
      </c>
      <c r="E67" s="49"/>
      <c r="F67" s="50"/>
      <c r="G67" s="50">
        <f t="shared" si="1"/>
        <v>0</v>
      </c>
      <c r="H67" s="51" t="s">
        <v>14</v>
      </c>
      <c r="I67" s="59">
        <v>135</v>
      </c>
    </row>
    <row r="68" s="26" customFormat="1" ht="61" customHeight="1" spans="1:9">
      <c r="A68" s="46">
        <v>15</v>
      </c>
      <c r="B68" s="47" t="s">
        <v>143</v>
      </c>
      <c r="C68" s="47" t="s">
        <v>144</v>
      </c>
      <c r="D68" s="48" t="s">
        <v>142</v>
      </c>
      <c r="E68" s="49"/>
      <c r="F68" s="50"/>
      <c r="G68" s="50">
        <f t="shared" si="1"/>
        <v>0</v>
      </c>
      <c r="H68" s="51" t="s">
        <v>14</v>
      </c>
      <c r="I68" s="59">
        <v>135</v>
      </c>
    </row>
    <row r="69" s="26" customFormat="1" ht="63" customHeight="1" spans="1:9">
      <c r="A69" s="46">
        <v>16</v>
      </c>
      <c r="B69" s="47" t="s">
        <v>145</v>
      </c>
      <c r="C69" s="47" t="s">
        <v>146</v>
      </c>
      <c r="D69" s="48" t="s">
        <v>142</v>
      </c>
      <c r="E69" s="49"/>
      <c r="F69" s="50"/>
      <c r="G69" s="50">
        <f t="shared" si="1"/>
        <v>0</v>
      </c>
      <c r="H69" s="51" t="s">
        <v>14</v>
      </c>
      <c r="I69" s="59">
        <v>10</v>
      </c>
    </row>
    <row r="70" s="26" customFormat="1" ht="93" customHeight="1" spans="1:9">
      <c r="A70" s="46">
        <v>17</v>
      </c>
      <c r="B70" s="47" t="s">
        <v>147</v>
      </c>
      <c r="C70" s="47" t="s">
        <v>148</v>
      </c>
      <c r="D70" s="48" t="s">
        <v>28</v>
      </c>
      <c r="E70" s="49"/>
      <c r="F70" s="50"/>
      <c r="G70" s="50">
        <f t="shared" si="1"/>
        <v>0</v>
      </c>
      <c r="H70" s="51" t="s">
        <v>14</v>
      </c>
      <c r="I70" s="59">
        <v>58</v>
      </c>
    </row>
    <row r="71" s="26" customFormat="1" ht="75" customHeight="1" spans="1:9">
      <c r="A71" s="46">
        <v>18</v>
      </c>
      <c r="B71" s="47" t="s">
        <v>149</v>
      </c>
      <c r="C71" s="47" t="s">
        <v>150</v>
      </c>
      <c r="D71" s="48" t="s">
        <v>142</v>
      </c>
      <c r="E71" s="49"/>
      <c r="F71" s="50"/>
      <c r="G71" s="50">
        <f t="shared" si="1"/>
        <v>0</v>
      </c>
      <c r="H71" s="51" t="s">
        <v>14</v>
      </c>
      <c r="I71" s="59">
        <v>26.8</v>
      </c>
    </row>
    <row r="72" s="26" customFormat="1" ht="72" customHeight="1" spans="1:9">
      <c r="A72" s="46">
        <v>19</v>
      </c>
      <c r="B72" s="47" t="s">
        <v>151</v>
      </c>
      <c r="C72" s="47" t="s">
        <v>152</v>
      </c>
      <c r="D72" s="48" t="s">
        <v>142</v>
      </c>
      <c r="E72" s="49"/>
      <c r="F72" s="50"/>
      <c r="G72" s="50">
        <f t="shared" si="1"/>
        <v>0</v>
      </c>
      <c r="H72" s="51" t="s">
        <v>14</v>
      </c>
      <c r="I72" s="59">
        <v>30</v>
      </c>
    </row>
    <row r="73" s="26" customFormat="1" ht="72" customHeight="1" spans="1:9">
      <c r="A73" s="46">
        <v>20</v>
      </c>
      <c r="B73" s="47" t="s">
        <v>153</v>
      </c>
      <c r="C73" s="47" t="s">
        <v>154</v>
      </c>
      <c r="D73" s="48" t="s">
        <v>142</v>
      </c>
      <c r="E73" s="49"/>
      <c r="F73" s="50"/>
      <c r="G73" s="50">
        <f t="shared" si="1"/>
        <v>0</v>
      </c>
      <c r="H73" s="51" t="s">
        <v>14</v>
      </c>
      <c r="I73" s="59">
        <v>180</v>
      </c>
    </row>
    <row r="74" s="26" customFormat="1" ht="72" customHeight="1" spans="1:9">
      <c r="A74" s="46">
        <v>21</v>
      </c>
      <c r="B74" s="47" t="s">
        <v>155</v>
      </c>
      <c r="C74" s="47" t="s">
        <v>156</v>
      </c>
      <c r="D74" s="48" t="s">
        <v>142</v>
      </c>
      <c r="E74" s="49"/>
      <c r="F74" s="50"/>
      <c r="G74" s="50">
        <f t="shared" si="1"/>
        <v>0</v>
      </c>
      <c r="H74" s="51" t="s">
        <v>14</v>
      </c>
      <c r="I74" s="59">
        <v>30</v>
      </c>
    </row>
    <row r="75" s="26" customFormat="1" ht="72" customHeight="1" spans="1:9">
      <c r="A75" s="46">
        <v>22</v>
      </c>
      <c r="B75" s="47" t="s">
        <v>157</v>
      </c>
      <c r="C75" s="47" t="s">
        <v>158</v>
      </c>
      <c r="D75" s="48" t="s">
        <v>142</v>
      </c>
      <c r="E75" s="49"/>
      <c r="F75" s="50"/>
      <c r="G75" s="50">
        <f t="shared" si="1"/>
        <v>0</v>
      </c>
      <c r="H75" s="51" t="s">
        <v>14</v>
      </c>
      <c r="I75" s="59">
        <v>30</v>
      </c>
    </row>
    <row r="76" s="26" customFormat="1" ht="66" customHeight="1" spans="1:9">
      <c r="A76" s="46">
        <v>23</v>
      </c>
      <c r="B76" s="47" t="s">
        <v>159</v>
      </c>
      <c r="C76" s="47" t="s">
        <v>160</v>
      </c>
      <c r="D76" s="48" t="s">
        <v>142</v>
      </c>
      <c r="E76" s="49"/>
      <c r="F76" s="50"/>
      <c r="G76" s="50">
        <f t="shared" si="1"/>
        <v>0</v>
      </c>
      <c r="H76" s="51" t="s">
        <v>14</v>
      </c>
      <c r="I76" s="59">
        <v>24</v>
      </c>
    </row>
    <row r="77" s="26" customFormat="1" ht="65" customHeight="1" spans="1:9">
      <c r="A77" s="46">
        <v>24</v>
      </c>
      <c r="B77" s="47" t="s">
        <v>161</v>
      </c>
      <c r="C77" s="47" t="s">
        <v>162</v>
      </c>
      <c r="D77" s="48" t="s">
        <v>142</v>
      </c>
      <c r="E77" s="49"/>
      <c r="F77" s="50"/>
      <c r="G77" s="50">
        <f t="shared" si="1"/>
        <v>0</v>
      </c>
      <c r="H77" s="51" t="s">
        <v>14</v>
      </c>
      <c r="I77" s="59">
        <v>28.8</v>
      </c>
    </row>
    <row r="78" s="26" customFormat="1" ht="63" customHeight="1" spans="1:9">
      <c r="A78" s="46">
        <v>25</v>
      </c>
      <c r="B78" s="47" t="s">
        <v>163</v>
      </c>
      <c r="C78" s="47" t="s">
        <v>164</v>
      </c>
      <c r="D78" s="48" t="s">
        <v>142</v>
      </c>
      <c r="E78" s="49"/>
      <c r="F78" s="50"/>
      <c r="G78" s="50">
        <f t="shared" si="1"/>
        <v>0</v>
      </c>
      <c r="H78" s="51" t="s">
        <v>14</v>
      </c>
      <c r="I78" s="59">
        <v>36.8</v>
      </c>
    </row>
    <row r="79" s="26" customFormat="1" ht="72" customHeight="1" spans="1:9">
      <c r="A79" s="46">
        <v>26</v>
      </c>
      <c r="B79" s="47" t="s">
        <v>165</v>
      </c>
      <c r="C79" s="47" t="s">
        <v>166</v>
      </c>
      <c r="D79" s="48" t="s">
        <v>28</v>
      </c>
      <c r="E79" s="49"/>
      <c r="F79" s="50"/>
      <c r="G79" s="50">
        <f t="shared" si="1"/>
        <v>0</v>
      </c>
      <c r="H79" s="51" t="s">
        <v>14</v>
      </c>
      <c r="I79" s="59">
        <v>180</v>
      </c>
    </row>
    <row r="80" s="28" customFormat="1" ht="22" customHeight="1" spans="1:9">
      <c r="A80" s="44" t="s">
        <v>167</v>
      </c>
      <c r="B80" s="52" t="s">
        <v>168</v>
      </c>
      <c r="C80" s="53"/>
      <c r="D80" s="52"/>
      <c r="E80" s="62"/>
      <c r="F80" s="50"/>
      <c r="G80" s="45">
        <f>SUM(G81:G83)</f>
        <v>0</v>
      </c>
      <c r="H80" s="55"/>
      <c r="I80" s="82"/>
    </row>
    <row r="81" s="26" customFormat="1" ht="85" customHeight="1" spans="1:9">
      <c r="A81" s="63">
        <v>1</v>
      </c>
      <c r="B81" s="47" t="s">
        <v>169</v>
      </c>
      <c r="C81" s="64" t="s">
        <v>170</v>
      </c>
      <c r="D81" s="48" t="s">
        <v>171</v>
      </c>
      <c r="E81" s="65"/>
      <c r="F81" s="50"/>
      <c r="G81" s="66">
        <f t="shared" ref="G81:G83" si="2">E81*F81</f>
        <v>0</v>
      </c>
      <c r="H81" s="51" t="s">
        <v>14</v>
      </c>
      <c r="I81" s="83">
        <v>1200</v>
      </c>
    </row>
    <row r="82" s="29" customFormat="1" ht="122" customHeight="1" spans="1:9">
      <c r="A82" s="63">
        <v>2</v>
      </c>
      <c r="B82" s="47" t="s">
        <v>172</v>
      </c>
      <c r="C82" s="47" t="s">
        <v>173</v>
      </c>
      <c r="D82" s="48" t="s">
        <v>107</v>
      </c>
      <c r="E82" s="65"/>
      <c r="F82" s="50"/>
      <c r="G82" s="66">
        <f t="shared" si="2"/>
        <v>0</v>
      </c>
      <c r="H82" s="51" t="s">
        <v>14</v>
      </c>
      <c r="I82" s="83">
        <v>5.5</v>
      </c>
    </row>
    <row r="83" s="29" customFormat="1" ht="33" customHeight="1" spans="1:9">
      <c r="A83" s="63">
        <v>3</v>
      </c>
      <c r="B83" s="51" t="s">
        <v>174</v>
      </c>
      <c r="C83" s="51"/>
      <c r="D83" s="67" t="s">
        <v>17</v>
      </c>
      <c r="E83" s="66"/>
      <c r="F83" s="50"/>
      <c r="G83" s="68">
        <f t="shared" si="2"/>
        <v>0</v>
      </c>
      <c r="H83" s="51" t="s">
        <v>14</v>
      </c>
      <c r="I83" s="84">
        <v>6</v>
      </c>
    </row>
    <row r="84" s="28" customFormat="1" ht="18" customHeight="1" spans="1:9">
      <c r="A84" s="44" t="s">
        <v>175</v>
      </c>
      <c r="B84" s="43" t="s">
        <v>176</v>
      </c>
      <c r="C84" s="55"/>
      <c r="D84" s="43"/>
      <c r="E84" s="69"/>
      <c r="F84" s="69"/>
      <c r="G84" s="45">
        <f>SUM(G85:G87)</f>
        <v>0</v>
      </c>
      <c r="H84" s="55"/>
      <c r="I84" s="85"/>
    </row>
    <row r="85" s="26" customFormat="1" ht="41" customHeight="1" spans="1:9">
      <c r="A85" s="63">
        <v>1</v>
      </c>
      <c r="B85" s="70" t="s">
        <v>177</v>
      </c>
      <c r="C85" s="51" t="s">
        <v>178</v>
      </c>
      <c r="D85" s="67" t="s">
        <v>179</v>
      </c>
      <c r="E85" s="71">
        <f>G3+G53+G80</f>
        <v>0</v>
      </c>
      <c r="F85" s="72">
        <v>0.0359</v>
      </c>
      <c r="G85" s="66">
        <f t="shared" ref="G85:G87" si="3">E85*F85</f>
        <v>0</v>
      </c>
      <c r="H85" s="51" t="s">
        <v>180</v>
      </c>
      <c r="I85" s="86"/>
    </row>
    <row r="86" s="26" customFormat="1" ht="42" customHeight="1" spans="1:9">
      <c r="A86" s="63">
        <v>2</v>
      </c>
      <c r="B86" s="70" t="s">
        <v>181</v>
      </c>
      <c r="C86" s="51" t="s">
        <v>182</v>
      </c>
      <c r="D86" s="67" t="s">
        <v>179</v>
      </c>
      <c r="E86" s="71">
        <f>G3+G53+G80+G85</f>
        <v>0</v>
      </c>
      <c r="F86" s="72"/>
      <c r="G86" s="66">
        <f t="shared" si="3"/>
        <v>0</v>
      </c>
      <c r="H86" s="51" t="s">
        <v>183</v>
      </c>
      <c r="I86" s="86"/>
    </row>
    <row r="87" s="26" customFormat="1" ht="24" customHeight="1" spans="1:9">
      <c r="A87" s="63">
        <v>3</v>
      </c>
      <c r="B87" s="70" t="s">
        <v>184</v>
      </c>
      <c r="C87" s="51"/>
      <c r="D87" s="67" t="s">
        <v>179</v>
      </c>
      <c r="E87" s="71">
        <f>G3+G53+G80+G85</f>
        <v>0</v>
      </c>
      <c r="F87" s="72"/>
      <c r="G87" s="66">
        <f t="shared" si="3"/>
        <v>0</v>
      </c>
      <c r="H87" s="51" t="s">
        <v>183</v>
      </c>
      <c r="I87" s="86"/>
    </row>
    <row r="88" s="30" customFormat="1" ht="18" customHeight="1" spans="1:9">
      <c r="A88" s="37" t="s">
        <v>185</v>
      </c>
      <c r="B88" s="41" t="s">
        <v>186</v>
      </c>
      <c r="C88" s="73" t="s">
        <v>187</v>
      </c>
      <c r="D88" s="41" t="s">
        <v>179</v>
      </c>
      <c r="E88" s="74"/>
      <c r="F88" s="75"/>
      <c r="G88" s="38">
        <f>G3+G53+G80+G84</f>
        <v>0</v>
      </c>
      <c r="H88" s="73"/>
      <c r="I88" s="87"/>
    </row>
    <row r="89" s="27" customFormat="1" ht="17" customHeight="1" spans="1:9">
      <c r="A89" s="37" t="s">
        <v>188</v>
      </c>
      <c r="B89" s="41" t="s">
        <v>189</v>
      </c>
      <c r="C89" s="73" t="s">
        <v>190</v>
      </c>
      <c r="D89" s="41" t="s">
        <v>179</v>
      </c>
      <c r="E89" s="74">
        <f>G88</f>
        <v>0</v>
      </c>
      <c r="F89" s="76"/>
      <c r="G89" s="38">
        <f>E89*F89</f>
        <v>0</v>
      </c>
      <c r="H89" s="73" t="s">
        <v>191</v>
      </c>
      <c r="I89" s="88"/>
    </row>
    <row r="90" s="27" customFormat="1" ht="18" customHeight="1" spans="1:9">
      <c r="A90" s="37" t="s">
        <v>192</v>
      </c>
      <c r="B90" s="41" t="s">
        <v>193</v>
      </c>
      <c r="C90" s="41"/>
      <c r="D90" s="41"/>
      <c r="E90" s="77"/>
      <c r="F90" s="77"/>
      <c r="G90" s="38">
        <f>G88+G89</f>
        <v>0</v>
      </c>
      <c r="H90" s="78"/>
      <c r="I90" s="88"/>
    </row>
    <row r="91" s="26" customFormat="1" ht="124" customHeight="1" spans="1:9">
      <c r="A91" s="79" t="s">
        <v>194</v>
      </c>
      <c r="B91" s="80"/>
      <c r="C91" s="80"/>
      <c r="D91" s="80"/>
      <c r="E91" s="81"/>
      <c r="F91" s="81"/>
      <c r="G91" s="81"/>
      <c r="H91" s="80"/>
      <c r="I91" s="86"/>
    </row>
    <row r="92" s="23" customFormat="1" spans="1:16384">
      <c r="A92" s="31"/>
      <c r="D92" s="31"/>
      <c r="E92" s="32"/>
      <c r="F92" s="31"/>
      <c r="I92" s="33"/>
      <c r="XEW92"/>
      <c r="XEX92"/>
      <c r="XEY92"/>
      <c r="XEZ92"/>
      <c r="XFA92"/>
      <c r="XFB92"/>
      <c r="XFC92"/>
      <c r="XFD92"/>
    </row>
    <row r="93" s="23" customFormat="1" spans="1:16384">
      <c r="A93" s="31"/>
      <c r="B93" s="23"/>
      <c r="C93" s="23"/>
      <c r="D93" s="31"/>
      <c r="E93" s="32"/>
      <c r="F93" s="31"/>
      <c r="G93" s="23"/>
      <c r="H93" s="23"/>
      <c r="I93" s="33"/>
      <c r="J93" s="23"/>
      <c r="XFC93"/>
      <c r="XFD93"/>
    </row>
  </sheetData>
  <mergeCells count="3">
    <mergeCell ref="A1:H1"/>
    <mergeCell ref="B90:F90"/>
    <mergeCell ref="A91:H91"/>
  </mergeCells>
  <pageMargins left="0.700694444444445" right="0.700694444444445" top="0.751388888888889" bottom="0.751388888888889" header="0.297916666666667" footer="0.297916666666667"/>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C4" sqref="C4"/>
    </sheetView>
  </sheetViews>
  <sheetFormatPr defaultColWidth="9" defaultRowHeight="13.5" outlineLevelCol="2"/>
  <cols>
    <col min="1" max="1" width="22.625" customWidth="1"/>
    <col min="2" max="2" width="8.625" customWidth="1"/>
    <col min="3" max="3" width="45.625" customWidth="1"/>
  </cols>
  <sheetData>
    <row r="1" ht="82" customHeight="1" spans="1:3">
      <c r="A1" s="89" t="s">
        <v>195</v>
      </c>
      <c r="B1" s="90"/>
      <c r="C1" s="90"/>
    </row>
    <row r="2" ht="61" customHeight="1" spans="1:3">
      <c r="A2" s="91" t="s">
        <v>196</v>
      </c>
      <c r="B2" s="91"/>
      <c r="C2" s="91"/>
    </row>
    <row r="3" ht="72" customHeight="1" spans="1:3">
      <c r="A3" s="92" t="s">
        <v>197</v>
      </c>
      <c r="B3" s="93" t="s">
        <v>198</v>
      </c>
      <c r="C3" s="94">
        <f>限价!G88</f>
        <v>125724.365168335</v>
      </c>
    </row>
    <row r="4" ht="41" customHeight="1" spans="1:3">
      <c r="A4" s="95" t="s">
        <v>199</v>
      </c>
      <c r="B4" s="96" t="s">
        <v>200</v>
      </c>
      <c r="C4" s="97">
        <f>C3</f>
        <v>125724.365168335</v>
      </c>
    </row>
    <row r="5" ht="37" customHeight="1" spans="1:3">
      <c r="A5" s="92" t="s">
        <v>201</v>
      </c>
      <c r="B5" s="98" t="s">
        <v>198</v>
      </c>
      <c r="C5" s="94">
        <f>限价!G85</f>
        <v>3676.865270578</v>
      </c>
    </row>
    <row r="6" ht="43" customHeight="1" spans="1:3">
      <c r="A6" s="98"/>
      <c r="B6" s="98" t="s">
        <v>202</v>
      </c>
      <c r="C6" s="97">
        <f>C5</f>
        <v>3676.865270578</v>
      </c>
    </row>
    <row r="7" ht="14.25" spans="1:3">
      <c r="A7" s="99"/>
      <c r="B7" s="100"/>
      <c r="C7" s="100"/>
    </row>
    <row r="8" ht="14.25" spans="1:3">
      <c r="A8" s="100"/>
      <c r="B8" s="100"/>
      <c r="C8" s="100"/>
    </row>
    <row r="9" ht="14.25" spans="1:3">
      <c r="A9" s="100" t="s">
        <v>199</v>
      </c>
      <c r="B9" s="101" t="s">
        <v>199</v>
      </c>
      <c r="C9" s="101"/>
    </row>
    <row r="10" ht="84" customHeight="1" spans="1:3">
      <c r="A10" s="100" t="s">
        <v>203</v>
      </c>
      <c r="B10" s="102" t="s">
        <v>199</v>
      </c>
      <c r="C10" s="102"/>
    </row>
    <row r="11" ht="48" customHeight="1" spans="1:3">
      <c r="A11" s="100" t="s">
        <v>204</v>
      </c>
      <c r="B11" s="102"/>
      <c r="C11" s="102"/>
    </row>
    <row r="12" ht="42" customHeight="1" spans="1:3">
      <c r="A12" s="100" t="s">
        <v>205</v>
      </c>
      <c r="B12" s="102"/>
      <c r="C12" s="102"/>
    </row>
    <row r="13" ht="14.25" spans="1:3">
      <c r="A13" s="100" t="s">
        <v>199</v>
      </c>
      <c r="B13" s="103"/>
      <c r="C13" s="103"/>
    </row>
    <row r="14" ht="108" customHeight="1" spans="1:3">
      <c r="A14" s="95" t="s">
        <v>199</v>
      </c>
      <c r="B14" s="100" t="s">
        <v>206</v>
      </c>
      <c r="C14" s="100"/>
    </row>
  </sheetData>
  <mergeCells count="10">
    <mergeCell ref="A1:C1"/>
    <mergeCell ref="A2:C2"/>
    <mergeCell ref="B7:C7"/>
    <mergeCell ref="B8:C8"/>
    <mergeCell ref="B9:C9"/>
    <mergeCell ref="B10:C10"/>
    <mergeCell ref="B11:C11"/>
    <mergeCell ref="B12:C12"/>
    <mergeCell ref="B13:C13"/>
    <mergeCell ref="B14:C14"/>
  </mergeCells>
  <printOptions horizontalCentered="1"/>
  <pageMargins left="0" right="0"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2"/>
  <sheetViews>
    <sheetView tabSelected="1" topLeftCell="A86" workbookViewId="0">
      <selection activeCell="J91" sqref="J91"/>
    </sheetView>
  </sheetViews>
  <sheetFormatPr defaultColWidth="9" defaultRowHeight="13.5"/>
  <cols>
    <col min="1" max="1" width="5.625" style="31" customWidth="1"/>
    <col min="2" max="2" width="13.0833333333333" style="23" customWidth="1"/>
    <col min="3" max="3" width="35" style="23" customWidth="1"/>
    <col min="4" max="4" width="5.16666666666667" style="31" customWidth="1"/>
    <col min="5" max="5" width="13.5" style="32" customWidth="1"/>
    <col min="6" max="6" width="8.5" style="31" customWidth="1"/>
    <col min="7" max="7" width="11.7583333333333" style="23" customWidth="1"/>
    <col min="8" max="8" width="28.5" style="23" customWidth="1"/>
    <col min="9" max="9" width="9" style="33" customWidth="1"/>
    <col min="10" max="10" width="29.125" style="23" customWidth="1"/>
    <col min="11" max="16382" width="9" style="23"/>
  </cols>
  <sheetData>
    <row r="1" s="23" customFormat="1" ht="80" customHeight="1" spans="1:9">
      <c r="A1" s="34" t="s">
        <v>207</v>
      </c>
      <c r="B1" s="35"/>
      <c r="C1" s="35"/>
      <c r="D1" s="35"/>
      <c r="E1" s="36"/>
      <c r="F1" s="35"/>
      <c r="G1" s="35"/>
      <c r="H1" s="35"/>
      <c r="I1" s="33"/>
    </row>
    <row r="2" s="24" customFormat="1" ht="37" customHeight="1" spans="1:9">
      <c r="A2" s="37" t="s">
        <v>1</v>
      </c>
      <c r="B2" s="37" t="s">
        <v>2</v>
      </c>
      <c r="C2" s="37" t="s">
        <v>3</v>
      </c>
      <c r="D2" s="37" t="s">
        <v>4</v>
      </c>
      <c r="E2" s="38" t="s">
        <v>5</v>
      </c>
      <c r="F2" s="39" t="s">
        <v>6</v>
      </c>
      <c r="G2" s="40" t="s">
        <v>7</v>
      </c>
      <c r="H2" s="41" t="s">
        <v>8</v>
      </c>
      <c r="I2" s="56"/>
    </row>
    <row r="3" s="25" customFormat="1" ht="30" customHeight="1" spans="1:9">
      <c r="A3" s="37" t="s">
        <v>9</v>
      </c>
      <c r="B3" s="42" t="s">
        <v>10</v>
      </c>
      <c r="C3" s="43"/>
      <c r="D3" s="44"/>
      <c r="E3" s="45"/>
      <c r="F3" s="45"/>
      <c r="G3" s="45">
        <f>SUM(G4:G52)</f>
        <v>69764.20846</v>
      </c>
      <c r="H3" s="43"/>
      <c r="I3" s="57"/>
    </row>
    <row r="4" s="24" customFormat="1" ht="64" customHeight="1" spans="1:9">
      <c r="A4" s="46">
        <v>1</v>
      </c>
      <c r="B4" s="47" t="s">
        <v>11</v>
      </c>
      <c r="C4" s="47" t="s">
        <v>12</v>
      </c>
      <c r="D4" s="48" t="s">
        <v>13</v>
      </c>
      <c r="E4" s="49">
        <v>0.87</v>
      </c>
      <c r="F4" s="50">
        <f>I4*1.06</f>
        <v>583</v>
      </c>
      <c r="G4" s="50">
        <f t="shared" ref="G4:G52" si="0">E4*F4</f>
        <v>507.21</v>
      </c>
      <c r="H4" s="51" t="s">
        <v>14</v>
      </c>
      <c r="I4" s="58">
        <v>550</v>
      </c>
    </row>
    <row r="5" s="26" customFormat="1" ht="62" customHeight="1" spans="1:9">
      <c r="A5" s="46">
        <v>2</v>
      </c>
      <c r="B5" s="47" t="s">
        <v>15</v>
      </c>
      <c r="C5" s="47" t="s">
        <v>16</v>
      </c>
      <c r="D5" s="48" t="s">
        <v>17</v>
      </c>
      <c r="E5" s="49">
        <v>3.2</v>
      </c>
      <c r="F5" s="50">
        <f t="shared" ref="F5:F36" si="1">I5*1.06</f>
        <v>53</v>
      </c>
      <c r="G5" s="50">
        <f t="shared" si="0"/>
        <v>169.6</v>
      </c>
      <c r="H5" s="51" t="s">
        <v>14</v>
      </c>
      <c r="I5" s="59">
        <v>50</v>
      </c>
    </row>
    <row r="6" s="26" customFormat="1" ht="39" customHeight="1" spans="1:9">
      <c r="A6" s="46">
        <v>3</v>
      </c>
      <c r="B6" s="47" t="s">
        <v>18</v>
      </c>
      <c r="C6" s="47" t="s">
        <v>19</v>
      </c>
      <c r="D6" s="48" t="s">
        <v>17</v>
      </c>
      <c r="E6" s="49">
        <v>1.9</v>
      </c>
      <c r="F6" s="50">
        <f t="shared" si="1"/>
        <v>53</v>
      </c>
      <c r="G6" s="50">
        <f t="shared" si="0"/>
        <v>100.7</v>
      </c>
      <c r="H6" s="51" t="s">
        <v>14</v>
      </c>
      <c r="I6" s="59">
        <v>50</v>
      </c>
    </row>
    <row r="7" s="24" customFormat="1" ht="43" customHeight="1" spans="1:9">
      <c r="A7" s="46">
        <v>4</v>
      </c>
      <c r="B7" s="47" t="s">
        <v>20</v>
      </c>
      <c r="C7" s="47" t="s">
        <v>21</v>
      </c>
      <c r="D7" s="48" t="s">
        <v>17</v>
      </c>
      <c r="E7" s="49">
        <v>1.89</v>
      </c>
      <c r="F7" s="50">
        <f t="shared" si="1"/>
        <v>318</v>
      </c>
      <c r="G7" s="50">
        <f t="shared" si="0"/>
        <v>601.02</v>
      </c>
      <c r="H7" s="51" t="s">
        <v>14</v>
      </c>
      <c r="I7" s="59">
        <v>300</v>
      </c>
    </row>
    <row r="8" s="26" customFormat="1" ht="66" customHeight="1" spans="1:9">
      <c r="A8" s="46">
        <v>5</v>
      </c>
      <c r="B8" s="47" t="s">
        <v>22</v>
      </c>
      <c r="C8" s="47" t="s">
        <v>23</v>
      </c>
      <c r="D8" s="48" t="s">
        <v>17</v>
      </c>
      <c r="E8" s="49">
        <v>7.5</v>
      </c>
      <c r="F8" s="50">
        <f t="shared" si="1"/>
        <v>103.88</v>
      </c>
      <c r="G8" s="50">
        <f t="shared" si="0"/>
        <v>779.1</v>
      </c>
      <c r="H8" s="51" t="s">
        <v>14</v>
      </c>
      <c r="I8" s="59">
        <v>98</v>
      </c>
    </row>
    <row r="9" s="26" customFormat="1" ht="96" customHeight="1" spans="1:9">
      <c r="A9" s="46">
        <v>6</v>
      </c>
      <c r="B9" s="47" t="s">
        <v>24</v>
      </c>
      <c r="C9" s="47" t="s">
        <v>25</v>
      </c>
      <c r="D9" s="48" t="s">
        <v>17</v>
      </c>
      <c r="E9" s="49">
        <v>8.7</v>
      </c>
      <c r="F9" s="50">
        <f t="shared" si="1"/>
        <v>262.88</v>
      </c>
      <c r="G9" s="50">
        <f t="shared" si="0"/>
        <v>2287.056</v>
      </c>
      <c r="H9" s="51" t="s">
        <v>14</v>
      </c>
      <c r="I9" s="59">
        <v>248</v>
      </c>
    </row>
    <row r="10" s="26" customFormat="1" ht="72" customHeight="1" spans="1:9">
      <c r="A10" s="46">
        <v>7</v>
      </c>
      <c r="B10" s="47" t="s">
        <v>26</v>
      </c>
      <c r="C10" s="47" t="s">
        <v>27</v>
      </c>
      <c r="D10" s="48" t="s">
        <v>28</v>
      </c>
      <c r="E10" s="49">
        <v>48.5</v>
      </c>
      <c r="F10" s="50">
        <f t="shared" si="1"/>
        <v>43.248</v>
      </c>
      <c r="G10" s="50">
        <f t="shared" si="0"/>
        <v>2097.528</v>
      </c>
      <c r="H10" s="51" t="s">
        <v>14</v>
      </c>
      <c r="I10" s="59">
        <v>40.8</v>
      </c>
    </row>
    <row r="11" s="27" customFormat="1" ht="93" customHeight="1" spans="1:9">
      <c r="A11" s="46">
        <v>8</v>
      </c>
      <c r="B11" s="47" t="s">
        <v>29</v>
      </c>
      <c r="C11" s="47" t="s">
        <v>30</v>
      </c>
      <c r="D11" s="48" t="s">
        <v>17</v>
      </c>
      <c r="E11" s="49">
        <v>2.81</v>
      </c>
      <c r="F11" s="50">
        <f t="shared" si="1"/>
        <v>349.8</v>
      </c>
      <c r="G11" s="50">
        <f t="shared" si="0"/>
        <v>982.938</v>
      </c>
      <c r="H11" s="51" t="s">
        <v>14</v>
      </c>
      <c r="I11" s="60">
        <v>330</v>
      </c>
    </row>
    <row r="12" s="26" customFormat="1" ht="89" customHeight="1" spans="1:9">
      <c r="A12" s="46">
        <v>9</v>
      </c>
      <c r="B12" s="47" t="s">
        <v>31</v>
      </c>
      <c r="C12" s="47" t="s">
        <v>32</v>
      </c>
      <c r="D12" s="48" t="s">
        <v>17</v>
      </c>
      <c r="E12" s="49">
        <v>22.5</v>
      </c>
      <c r="F12" s="50">
        <f t="shared" si="1"/>
        <v>29.68</v>
      </c>
      <c r="G12" s="50">
        <f t="shared" si="0"/>
        <v>667.8</v>
      </c>
      <c r="H12" s="51" t="s">
        <v>14</v>
      </c>
      <c r="I12" s="60">
        <v>28</v>
      </c>
    </row>
    <row r="13" s="26" customFormat="1" ht="36" customHeight="1" spans="1:9">
      <c r="A13" s="46">
        <v>10</v>
      </c>
      <c r="B13" s="47" t="s">
        <v>33</v>
      </c>
      <c r="C13" s="47" t="s">
        <v>34</v>
      </c>
      <c r="D13" s="48" t="s">
        <v>17</v>
      </c>
      <c r="E13" s="49">
        <v>69.3</v>
      </c>
      <c r="F13" s="50">
        <f t="shared" si="1"/>
        <v>29.15</v>
      </c>
      <c r="G13" s="50">
        <f t="shared" si="0"/>
        <v>2020.095</v>
      </c>
      <c r="H13" s="51" t="s">
        <v>14</v>
      </c>
      <c r="I13" s="60">
        <v>27.5</v>
      </c>
    </row>
    <row r="14" s="26" customFormat="1" ht="94" customHeight="1" spans="1:9">
      <c r="A14" s="46">
        <v>11</v>
      </c>
      <c r="B14" s="47" t="s">
        <v>35</v>
      </c>
      <c r="C14" s="47" t="s">
        <v>36</v>
      </c>
      <c r="D14" s="48" t="s">
        <v>17</v>
      </c>
      <c r="E14" s="49">
        <v>99.8</v>
      </c>
      <c r="F14" s="50">
        <f t="shared" si="1"/>
        <v>192.92</v>
      </c>
      <c r="G14" s="50">
        <f t="shared" si="0"/>
        <v>19253.416</v>
      </c>
      <c r="H14" s="51" t="s">
        <v>14</v>
      </c>
      <c r="I14" s="60">
        <v>182</v>
      </c>
    </row>
    <row r="15" s="26" customFormat="1" ht="72" customHeight="1" spans="1:9">
      <c r="A15" s="46">
        <v>12</v>
      </c>
      <c r="B15" s="47" t="s">
        <v>37</v>
      </c>
      <c r="C15" s="47" t="s">
        <v>38</v>
      </c>
      <c r="D15" s="48" t="s">
        <v>17</v>
      </c>
      <c r="E15" s="49">
        <v>7.4</v>
      </c>
      <c r="F15" s="50">
        <f t="shared" si="1"/>
        <v>53</v>
      </c>
      <c r="G15" s="50">
        <f t="shared" si="0"/>
        <v>392.2</v>
      </c>
      <c r="H15" s="51" t="s">
        <v>14</v>
      </c>
      <c r="I15" s="60">
        <v>50</v>
      </c>
    </row>
    <row r="16" s="26" customFormat="1" ht="106" customHeight="1" spans="1:9">
      <c r="A16" s="46">
        <v>13</v>
      </c>
      <c r="B16" s="47" t="s">
        <v>39</v>
      </c>
      <c r="C16" s="47" t="s">
        <v>40</v>
      </c>
      <c r="D16" s="48" t="s">
        <v>17</v>
      </c>
      <c r="E16" s="49">
        <v>0.4</v>
      </c>
      <c r="F16" s="50">
        <f t="shared" si="1"/>
        <v>100.7</v>
      </c>
      <c r="G16" s="50">
        <f t="shared" si="0"/>
        <v>40.28</v>
      </c>
      <c r="H16" s="51" t="s">
        <v>14</v>
      </c>
      <c r="I16" s="60">
        <v>95</v>
      </c>
    </row>
    <row r="17" s="26" customFormat="1" ht="108" customHeight="1" spans="1:9">
      <c r="A17" s="46">
        <v>14</v>
      </c>
      <c r="B17" s="47" t="s">
        <v>41</v>
      </c>
      <c r="C17" s="47" t="s">
        <v>42</v>
      </c>
      <c r="D17" s="48" t="s">
        <v>17</v>
      </c>
      <c r="E17" s="49">
        <v>0.9</v>
      </c>
      <c r="F17" s="50">
        <f t="shared" si="1"/>
        <v>349.8</v>
      </c>
      <c r="G17" s="50">
        <f t="shared" si="0"/>
        <v>314.82</v>
      </c>
      <c r="H17" s="51" t="s">
        <v>14</v>
      </c>
      <c r="I17" s="60">
        <v>330</v>
      </c>
    </row>
    <row r="18" s="27" customFormat="1" ht="144" customHeight="1" spans="1:9">
      <c r="A18" s="46">
        <v>15</v>
      </c>
      <c r="B18" s="47" t="s">
        <v>43</v>
      </c>
      <c r="C18" s="47" t="s">
        <v>44</v>
      </c>
      <c r="D18" s="48" t="s">
        <v>17</v>
      </c>
      <c r="E18" s="49">
        <v>165.14</v>
      </c>
      <c r="F18" s="50">
        <f t="shared" si="1"/>
        <v>114.48</v>
      </c>
      <c r="G18" s="50">
        <f t="shared" si="0"/>
        <v>18905.2272</v>
      </c>
      <c r="H18" s="51" t="s">
        <v>14</v>
      </c>
      <c r="I18" s="60">
        <v>108</v>
      </c>
    </row>
    <row r="19" s="26" customFormat="1" ht="72" customHeight="1" spans="1:9">
      <c r="A19" s="46">
        <v>16</v>
      </c>
      <c r="B19" s="47" t="s">
        <v>45</v>
      </c>
      <c r="C19" s="47" t="s">
        <v>46</v>
      </c>
      <c r="D19" s="48" t="s">
        <v>17</v>
      </c>
      <c r="E19" s="49">
        <v>9</v>
      </c>
      <c r="F19" s="50">
        <f t="shared" si="1"/>
        <v>262.88</v>
      </c>
      <c r="G19" s="50">
        <f t="shared" si="0"/>
        <v>2365.92</v>
      </c>
      <c r="H19" s="51" t="s">
        <v>14</v>
      </c>
      <c r="I19" s="60">
        <v>248</v>
      </c>
    </row>
    <row r="20" s="26" customFormat="1" ht="88" customHeight="1" spans="1:9">
      <c r="A20" s="46">
        <v>17</v>
      </c>
      <c r="B20" s="47" t="s">
        <v>47</v>
      </c>
      <c r="C20" s="47" t="s">
        <v>48</v>
      </c>
      <c r="D20" s="48" t="s">
        <v>28</v>
      </c>
      <c r="E20" s="49">
        <v>25</v>
      </c>
      <c r="F20" s="50">
        <f t="shared" si="1"/>
        <v>37.1</v>
      </c>
      <c r="G20" s="50">
        <f t="shared" si="0"/>
        <v>927.5</v>
      </c>
      <c r="H20" s="51" t="s">
        <v>14</v>
      </c>
      <c r="I20" s="60">
        <v>35</v>
      </c>
    </row>
    <row r="21" s="26" customFormat="1" ht="72" customHeight="1" spans="1:9">
      <c r="A21" s="46">
        <v>18</v>
      </c>
      <c r="B21" s="47" t="s">
        <v>49</v>
      </c>
      <c r="C21" s="47" t="s">
        <v>50</v>
      </c>
      <c r="D21" s="48" t="s">
        <v>17</v>
      </c>
      <c r="E21" s="49">
        <v>18.5</v>
      </c>
      <c r="F21" s="50">
        <f t="shared" si="1"/>
        <v>28.408</v>
      </c>
      <c r="G21" s="50">
        <f t="shared" si="0"/>
        <v>525.548</v>
      </c>
      <c r="H21" s="51" t="s">
        <v>14</v>
      </c>
      <c r="I21" s="60">
        <v>26.8</v>
      </c>
    </row>
    <row r="22" s="26" customFormat="1" ht="72" customHeight="1" spans="1:9">
      <c r="A22" s="46">
        <v>19</v>
      </c>
      <c r="B22" s="47" t="s">
        <v>51</v>
      </c>
      <c r="C22" s="47" t="s">
        <v>52</v>
      </c>
      <c r="D22" s="48" t="s">
        <v>28</v>
      </c>
      <c r="E22" s="49">
        <v>30</v>
      </c>
      <c r="F22" s="50">
        <f t="shared" si="1"/>
        <v>39.008</v>
      </c>
      <c r="G22" s="50">
        <f t="shared" si="0"/>
        <v>1170.24</v>
      </c>
      <c r="H22" s="51" t="s">
        <v>14</v>
      </c>
      <c r="I22" s="60">
        <v>36.8</v>
      </c>
    </row>
    <row r="23" s="26" customFormat="1" ht="82" customHeight="1" spans="1:9">
      <c r="A23" s="46">
        <v>20</v>
      </c>
      <c r="B23" s="47" t="s">
        <v>53</v>
      </c>
      <c r="C23" s="47" t="s">
        <v>54</v>
      </c>
      <c r="D23" s="48" t="s">
        <v>13</v>
      </c>
      <c r="E23" s="49">
        <v>5.87</v>
      </c>
      <c r="F23" s="50">
        <f t="shared" si="1"/>
        <v>44.52</v>
      </c>
      <c r="G23" s="50">
        <f t="shared" si="0"/>
        <v>261.3324</v>
      </c>
      <c r="H23" s="51" t="s">
        <v>14</v>
      </c>
      <c r="I23" s="60">
        <v>42</v>
      </c>
    </row>
    <row r="24" s="27" customFormat="1" ht="110" customHeight="1" spans="1:9">
      <c r="A24" s="46">
        <v>21</v>
      </c>
      <c r="B24" s="47" t="s">
        <v>55</v>
      </c>
      <c r="C24" s="47" t="s">
        <v>56</v>
      </c>
      <c r="D24" s="48" t="s">
        <v>17</v>
      </c>
      <c r="E24" s="49">
        <v>3.15</v>
      </c>
      <c r="F24" s="50">
        <f t="shared" si="1"/>
        <v>63.6</v>
      </c>
      <c r="G24" s="50">
        <f t="shared" si="0"/>
        <v>200.34</v>
      </c>
      <c r="H24" s="51" t="s">
        <v>14</v>
      </c>
      <c r="I24" s="60">
        <v>60</v>
      </c>
    </row>
    <row r="25" s="26" customFormat="1" ht="95" customHeight="1" spans="1:9">
      <c r="A25" s="46">
        <v>22</v>
      </c>
      <c r="B25" s="47" t="s">
        <v>57</v>
      </c>
      <c r="C25" s="47" t="s">
        <v>58</v>
      </c>
      <c r="D25" s="48" t="s">
        <v>17</v>
      </c>
      <c r="E25" s="49">
        <v>8.76</v>
      </c>
      <c r="F25" s="50">
        <f t="shared" si="1"/>
        <v>6.095</v>
      </c>
      <c r="G25" s="50">
        <f t="shared" si="0"/>
        <v>53.3922</v>
      </c>
      <c r="H25" s="51" t="s">
        <v>14</v>
      </c>
      <c r="I25" s="60">
        <v>5.75</v>
      </c>
    </row>
    <row r="26" s="26" customFormat="1" ht="97" customHeight="1" spans="1:9">
      <c r="A26" s="46">
        <v>23</v>
      </c>
      <c r="B26" s="47" t="s">
        <v>59</v>
      </c>
      <c r="C26" s="47" t="s">
        <v>60</v>
      </c>
      <c r="D26" s="48" t="s">
        <v>17</v>
      </c>
      <c r="E26" s="49">
        <v>13.16</v>
      </c>
      <c r="F26" s="50">
        <f t="shared" si="1"/>
        <v>6.095</v>
      </c>
      <c r="G26" s="50">
        <f t="shared" si="0"/>
        <v>80.2102</v>
      </c>
      <c r="H26" s="51" t="s">
        <v>14</v>
      </c>
      <c r="I26" s="60">
        <v>5.75</v>
      </c>
    </row>
    <row r="27" s="26" customFormat="1" ht="96" customHeight="1" spans="1:9">
      <c r="A27" s="46">
        <v>24</v>
      </c>
      <c r="B27" s="47" t="s">
        <v>61</v>
      </c>
      <c r="C27" s="47" t="s">
        <v>62</v>
      </c>
      <c r="D27" s="48" t="s">
        <v>17</v>
      </c>
      <c r="E27" s="49">
        <v>5.01</v>
      </c>
      <c r="F27" s="50">
        <f t="shared" si="1"/>
        <v>17.808</v>
      </c>
      <c r="G27" s="50">
        <f t="shared" si="0"/>
        <v>89.21808</v>
      </c>
      <c r="H27" s="51" t="s">
        <v>14</v>
      </c>
      <c r="I27" s="60">
        <v>16.8</v>
      </c>
    </row>
    <row r="28" s="26" customFormat="1" ht="105" customHeight="1" spans="1:9">
      <c r="A28" s="46">
        <v>25</v>
      </c>
      <c r="B28" s="47" t="s">
        <v>63</v>
      </c>
      <c r="C28" s="47" t="s">
        <v>64</v>
      </c>
      <c r="D28" s="48" t="s">
        <v>17</v>
      </c>
      <c r="E28" s="49">
        <v>46.6</v>
      </c>
      <c r="F28" s="50">
        <f t="shared" si="1"/>
        <v>6.996</v>
      </c>
      <c r="G28" s="50">
        <f t="shared" si="0"/>
        <v>326.0136</v>
      </c>
      <c r="H28" s="51" t="s">
        <v>14</v>
      </c>
      <c r="I28" s="60">
        <v>6.6</v>
      </c>
    </row>
    <row r="29" s="26" customFormat="1" ht="92" customHeight="1" spans="1:9">
      <c r="A29" s="46">
        <v>26</v>
      </c>
      <c r="B29" s="47" t="s">
        <v>65</v>
      </c>
      <c r="C29" s="47" t="s">
        <v>66</v>
      </c>
      <c r="D29" s="48" t="s">
        <v>17</v>
      </c>
      <c r="E29" s="49">
        <v>86.42</v>
      </c>
      <c r="F29" s="50">
        <f t="shared" si="1"/>
        <v>1.219</v>
      </c>
      <c r="G29" s="50">
        <f t="shared" si="0"/>
        <v>105.34598</v>
      </c>
      <c r="H29" s="51" t="s">
        <v>14</v>
      </c>
      <c r="I29" s="60">
        <v>1.15</v>
      </c>
    </row>
    <row r="30" s="26" customFormat="1" ht="72" customHeight="1" spans="1:9">
      <c r="A30" s="46">
        <v>27</v>
      </c>
      <c r="B30" s="47" t="s">
        <v>67</v>
      </c>
      <c r="C30" s="47" t="s">
        <v>68</v>
      </c>
      <c r="D30" s="48" t="s">
        <v>17</v>
      </c>
      <c r="E30" s="49">
        <v>1.8</v>
      </c>
      <c r="F30" s="50">
        <f t="shared" si="1"/>
        <v>17.808</v>
      </c>
      <c r="G30" s="50">
        <f t="shared" si="0"/>
        <v>32.0544</v>
      </c>
      <c r="H30" s="51" t="s">
        <v>14</v>
      </c>
      <c r="I30" s="60">
        <v>16.8</v>
      </c>
    </row>
    <row r="31" s="27" customFormat="1" ht="72" customHeight="1" spans="1:9">
      <c r="A31" s="46">
        <v>28</v>
      </c>
      <c r="B31" s="47" t="s">
        <v>69</v>
      </c>
      <c r="C31" s="47" t="s">
        <v>70</v>
      </c>
      <c r="D31" s="48" t="s">
        <v>17</v>
      </c>
      <c r="E31" s="49">
        <v>1.8</v>
      </c>
      <c r="F31" s="50">
        <f t="shared" si="1"/>
        <v>4.24</v>
      </c>
      <c r="G31" s="50">
        <f t="shared" si="0"/>
        <v>7.632</v>
      </c>
      <c r="H31" s="51" t="s">
        <v>14</v>
      </c>
      <c r="I31" s="60">
        <v>4</v>
      </c>
    </row>
    <row r="32" s="26" customFormat="1" ht="82" customHeight="1" spans="1:9">
      <c r="A32" s="46">
        <v>29</v>
      </c>
      <c r="B32" s="47" t="s">
        <v>71</v>
      </c>
      <c r="C32" s="47" t="s">
        <v>72</v>
      </c>
      <c r="D32" s="48" t="s">
        <v>17</v>
      </c>
      <c r="E32" s="49">
        <v>165.1</v>
      </c>
      <c r="F32" s="50">
        <f t="shared" si="1"/>
        <v>8.692</v>
      </c>
      <c r="G32" s="50">
        <f t="shared" si="0"/>
        <v>1435.0492</v>
      </c>
      <c r="H32" s="51" t="s">
        <v>14</v>
      </c>
      <c r="I32" s="60">
        <v>8.2</v>
      </c>
    </row>
    <row r="33" s="26" customFormat="1" ht="33" customHeight="1" spans="1:9">
      <c r="A33" s="46">
        <v>30</v>
      </c>
      <c r="B33" s="47" t="s">
        <v>73</v>
      </c>
      <c r="C33" s="47" t="s">
        <v>73</v>
      </c>
      <c r="D33" s="48" t="s">
        <v>28</v>
      </c>
      <c r="E33" s="49">
        <v>2.22</v>
      </c>
      <c r="F33" s="50">
        <f t="shared" si="1"/>
        <v>51.41</v>
      </c>
      <c r="G33" s="50">
        <f t="shared" si="0"/>
        <v>114.1302</v>
      </c>
      <c r="H33" s="51" t="s">
        <v>14</v>
      </c>
      <c r="I33" s="60">
        <v>48.5</v>
      </c>
    </row>
    <row r="34" s="26" customFormat="1" ht="93" customHeight="1" spans="1:9">
      <c r="A34" s="46">
        <v>31</v>
      </c>
      <c r="B34" s="47" t="s">
        <v>74</v>
      </c>
      <c r="C34" s="47" t="s">
        <v>75</v>
      </c>
      <c r="D34" s="48" t="s">
        <v>76</v>
      </c>
      <c r="E34" s="49">
        <v>1</v>
      </c>
      <c r="F34" s="50">
        <f t="shared" si="1"/>
        <v>19.61</v>
      </c>
      <c r="G34" s="50">
        <f t="shared" si="0"/>
        <v>19.61</v>
      </c>
      <c r="H34" s="51" t="s">
        <v>14</v>
      </c>
      <c r="I34" s="60">
        <v>18.5</v>
      </c>
    </row>
    <row r="35" s="26" customFormat="1" ht="97" customHeight="1" spans="1:9">
      <c r="A35" s="46">
        <v>32</v>
      </c>
      <c r="B35" s="47" t="s">
        <v>77</v>
      </c>
      <c r="C35" s="47" t="s">
        <v>78</v>
      </c>
      <c r="D35" s="48" t="s">
        <v>76</v>
      </c>
      <c r="E35" s="49">
        <v>33</v>
      </c>
      <c r="F35" s="50">
        <f t="shared" si="1"/>
        <v>6.572</v>
      </c>
      <c r="G35" s="50">
        <f t="shared" si="0"/>
        <v>216.876</v>
      </c>
      <c r="H35" s="51" t="s">
        <v>14</v>
      </c>
      <c r="I35" s="60">
        <v>6.2</v>
      </c>
    </row>
    <row r="36" s="26" customFormat="1" ht="97" customHeight="1" spans="1:9">
      <c r="A36" s="46">
        <v>33</v>
      </c>
      <c r="B36" s="47" t="s">
        <v>79</v>
      </c>
      <c r="C36" s="47" t="s">
        <v>80</v>
      </c>
      <c r="D36" s="48" t="s">
        <v>76</v>
      </c>
      <c r="E36" s="49">
        <v>1</v>
      </c>
      <c r="F36" s="50">
        <f t="shared" si="1"/>
        <v>27.348</v>
      </c>
      <c r="G36" s="50">
        <f t="shared" si="0"/>
        <v>27.348</v>
      </c>
      <c r="H36" s="51" t="s">
        <v>14</v>
      </c>
      <c r="I36" s="60">
        <v>25.8</v>
      </c>
    </row>
    <row r="37" s="26" customFormat="1" ht="72" customHeight="1" spans="1:9">
      <c r="A37" s="46">
        <v>34</v>
      </c>
      <c r="B37" s="47" t="s">
        <v>81</v>
      </c>
      <c r="C37" s="47" t="s">
        <v>82</v>
      </c>
      <c r="D37" s="48" t="s">
        <v>76</v>
      </c>
      <c r="E37" s="49">
        <v>1</v>
      </c>
      <c r="F37" s="50">
        <f t="shared" ref="F37:F68" si="2">I37*1.06</f>
        <v>11.66</v>
      </c>
      <c r="G37" s="50">
        <f t="shared" si="0"/>
        <v>11.66</v>
      </c>
      <c r="H37" s="51" t="s">
        <v>14</v>
      </c>
      <c r="I37" s="60">
        <v>11</v>
      </c>
    </row>
    <row r="38" s="27" customFormat="1" ht="93" customHeight="1" spans="1:9">
      <c r="A38" s="46">
        <v>35</v>
      </c>
      <c r="B38" s="47" t="s">
        <v>83</v>
      </c>
      <c r="C38" s="47" t="s">
        <v>84</v>
      </c>
      <c r="D38" s="48" t="s">
        <v>28</v>
      </c>
      <c r="E38" s="49">
        <v>8</v>
      </c>
      <c r="F38" s="50">
        <f t="shared" si="2"/>
        <v>3.869</v>
      </c>
      <c r="G38" s="50">
        <f t="shared" si="0"/>
        <v>30.952</v>
      </c>
      <c r="H38" s="51" t="s">
        <v>14</v>
      </c>
      <c r="I38" s="60">
        <v>3.65</v>
      </c>
    </row>
    <row r="39" s="26" customFormat="1" ht="107" customHeight="1" spans="1:9">
      <c r="A39" s="46">
        <v>36</v>
      </c>
      <c r="B39" s="47" t="s">
        <v>85</v>
      </c>
      <c r="C39" s="47" t="s">
        <v>86</v>
      </c>
      <c r="D39" s="48" t="s">
        <v>28</v>
      </c>
      <c r="E39" s="49">
        <v>13.5</v>
      </c>
      <c r="F39" s="50">
        <f t="shared" si="2"/>
        <v>5.512</v>
      </c>
      <c r="G39" s="50">
        <f t="shared" si="0"/>
        <v>74.412</v>
      </c>
      <c r="H39" s="51" t="s">
        <v>14</v>
      </c>
      <c r="I39" s="60">
        <v>5.2</v>
      </c>
    </row>
    <row r="40" s="26" customFormat="1" ht="101" customHeight="1" spans="1:9">
      <c r="A40" s="46">
        <v>37</v>
      </c>
      <c r="B40" s="47" t="s">
        <v>87</v>
      </c>
      <c r="C40" s="47" t="s">
        <v>88</v>
      </c>
      <c r="D40" s="48" t="s">
        <v>76</v>
      </c>
      <c r="E40" s="49">
        <v>3</v>
      </c>
      <c r="F40" s="50">
        <f t="shared" si="2"/>
        <v>5.512</v>
      </c>
      <c r="G40" s="50">
        <f t="shared" si="0"/>
        <v>16.536</v>
      </c>
      <c r="H40" s="51" t="s">
        <v>14</v>
      </c>
      <c r="I40" s="60">
        <v>5.2</v>
      </c>
    </row>
    <row r="41" s="26" customFormat="1" ht="96" customHeight="1" spans="1:9">
      <c r="A41" s="46">
        <v>38</v>
      </c>
      <c r="B41" s="47" t="s">
        <v>89</v>
      </c>
      <c r="C41" s="47" t="s">
        <v>90</v>
      </c>
      <c r="D41" s="48" t="s">
        <v>76</v>
      </c>
      <c r="E41" s="49">
        <v>1</v>
      </c>
      <c r="F41" s="50">
        <f t="shared" si="2"/>
        <v>11.978</v>
      </c>
      <c r="G41" s="50">
        <f t="shared" si="0"/>
        <v>11.978</v>
      </c>
      <c r="H41" s="51" t="s">
        <v>14</v>
      </c>
      <c r="I41" s="60">
        <v>11.3</v>
      </c>
    </row>
    <row r="42" s="27" customFormat="1" ht="72" customHeight="1" spans="1:9">
      <c r="A42" s="46">
        <v>39</v>
      </c>
      <c r="B42" s="47" t="s">
        <v>91</v>
      </c>
      <c r="C42" s="47" t="s">
        <v>92</v>
      </c>
      <c r="D42" s="48" t="s">
        <v>76</v>
      </c>
      <c r="E42" s="49">
        <v>1</v>
      </c>
      <c r="F42" s="50">
        <f t="shared" si="2"/>
        <v>10.388</v>
      </c>
      <c r="G42" s="50">
        <f t="shared" si="0"/>
        <v>10.388</v>
      </c>
      <c r="H42" s="51" t="s">
        <v>14</v>
      </c>
      <c r="I42" s="60">
        <v>9.8</v>
      </c>
    </row>
    <row r="43" s="26" customFormat="1" ht="72" customHeight="1" spans="1:9">
      <c r="A43" s="46">
        <v>40</v>
      </c>
      <c r="B43" s="47" t="s">
        <v>93</v>
      </c>
      <c r="C43" s="47" t="s">
        <v>94</v>
      </c>
      <c r="D43" s="48" t="s">
        <v>76</v>
      </c>
      <c r="E43" s="49">
        <v>1</v>
      </c>
      <c r="F43" s="50">
        <f t="shared" si="2"/>
        <v>3.498</v>
      </c>
      <c r="G43" s="50">
        <f t="shared" si="0"/>
        <v>3.498</v>
      </c>
      <c r="H43" s="51" t="s">
        <v>14</v>
      </c>
      <c r="I43" s="60">
        <v>3.3</v>
      </c>
    </row>
    <row r="44" s="26" customFormat="1" ht="72" customHeight="1" spans="1:9">
      <c r="A44" s="46">
        <v>41</v>
      </c>
      <c r="B44" s="47" t="s">
        <v>95</v>
      </c>
      <c r="C44" s="47" t="s">
        <v>96</v>
      </c>
      <c r="D44" s="48" t="s">
        <v>76</v>
      </c>
      <c r="E44" s="49">
        <v>1</v>
      </c>
      <c r="F44" s="50">
        <f t="shared" si="2"/>
        <v>3.074</v>
      </c>
      <c r="G44" s="50">
        <f t="shared" si="0"/>
        <v>3.074</v>
      </c>
      <c r="H44" s="51" t="s">
        <v>14</v>
      </c>
      <c r="I44" s="60">
        <v>2.9</v>
      </c>
    </row>
    <row r="45" s="26" customFormat="1" ht="72" customHeight="1" spans="1:9">
      <c r="A45" s="46">
        <v>42</v>
      </c>
      <c r="B45" s="47" t="s">
        <v>97</v>
      </c>
      <c r="C45" s="47" t="s">
        <v>98</v>
      </c>
      <c r="D45" s="48" t="s">
        <v>17</v>
      </c>
      <c r="E45" s="49">
        <v>26.4</v>
      </c>
      <c r="F45" s="50">
        <f t="shared" si="2"/>
        <v>59.89</v>
      </c>
      <c r="G45" s="50">
        <f t="shared" si="0"/>
        <v>1581.096</v>
      </c>
      <c r="H45" s="51" t="s">
        <v>14</v>
      </c>
      <c r="I45" s="60">
        <v>56.5</v>
      </c>
    </row>
    <row r="46" s="26" customFormat="1" ht="42" customHeight="1" spans="1:9">
      <c r="A46" s="46">
        <v>43</v>
      </c>
      <c r="B46" s="47" t="s">
        <v>99</v>
      </c>
      <c r="C46" s="47" t="s">
        <v>99</v>
      </c>
      <c r="D46" s="48" t="s">
        <v>76</v>
      </c>
      <c r="E46" s="49">
        <v>13</v>
      </c>
      <c r="F46" s="50">
        <f t="shared" si="2"/>
        <v>11.978</v>
      </c>
      <c r="G46" s="50">
        <f t="shared" si="0"/>
        <v>155.714</v>
      </c>
      <c r="H46" s="51" t="s">
        <v>14</v>
      </c>
      <c r="I46" s="60">
        <v>11.3</v>
      </c>
    </row>
    <row r="47" s="26" customFormat="1" ht="154" customHeight="1" spans="1:9">
      <c r="A47" s="46">
        <v>44</v>
      </c>
      <c r="B47" s="47" t="s">
        <v>100</v>
      </c>
      <c r="C47" s="47" t="s">
        <v>101</v>
      </c>
      <c r="D47" s="48" t="s">
        <v>28</v>
      </c>
      <c r="E47" s="49">
        <v>12</v>
      </c>
      <c r="F47" s="50">
        <f t="shared" si="2"/>
        <v>24.168</v>
      </c>
      <c r="G47" s="50">
        <f t="shared" si="0"/>
        <v>290.016</v>
      </c>
      <c r="H47" s="51" t="s">
        <v>14</v>
      </c>
      <c r="I47" s="60">
        <v>22.8</v>
      </c>
    </row>
    <row r="48" s="26" customFormat="1" ht="40" customHeight="1" spans="1:9">
      <c r="A48" s="46">
        <v>45</v>
      </c>
      <c r="B48" s="47" t="s">
        <v>102</v>
      </c>
      <c r="C48" s="47" t="s">
        <v>102</v>
      </c>
      <c r="D48" s="48" t="s">
        <v>103</v>
      </c>
      <c r="E48" s="49">
        <v>1</v>
      </c>
      <c r="F48" s="50">
        <f t="shared" si="2"/>
        <v>530</v>
      </c>
      <c r="G48" s="50">
        <f t="shared" si="0"/>
        <v>530</v>
      </c>
      <c r="H48" s="51" t="s">
        <v>14</v>
      </c>
      <c r="I48" s="60">
        <v>500</v>
      </c>
    </row>
    <row r="49" s="26" customFormat="1" ht="38" customHeight="1" spans="1:9">
      <c r="A49" s="46">
        <v>46</v>
      </c>
      <c r="B49" s="47" t="s">
        <v>104</v>
      </c>
      <c r="C49" s="47" t="s">
        <v>104</v>
      </c>
      <c r="D49" s="48" t="s">
        <v>76</v>
      </c>
      <c r="E49" s="49">
        <v>20</v>
      </c>
      <c r="F49" s="50">
        <f t="shared" si="2"/>
        <v>190.8</v>
      </c>
      <c r="G49" s="50">
        <f t="shared" si="0"/>
        <v>3816</v>
      </c>
      <c r="H49" s="51" t="s">
        <v>14</v>
      </c>
      <c r="I49" s="60">
        <v>180</v>
      </c>
    </row>
    <row r="50" s="27" customFormat="1" ht="31" customHeight="1" spans="1:9">
      <c r="A50" s="46">
        <v>47</v>
      </c>
      <c r="B50" s="47" t="s">
        <v>105</v>
      </c>
      <c r="C50" s="47" t="s">
        <v>106</v>
      </c>
      <c r="D50" s="48" t="s">
        <v>107</v>
      </c>
      <c r="E50" s="49">
        <v>188.78</v>
      </c>
      <c r="F50" s="50">
        <f t="shared" si="2"/>
        <v>5.3</v>
      </c>
      <c r="G50" s="50">
        <f t="shared" si="0"/>
        <v>1000.534</v>
      </c>
      <c r="H50" s="51" t="s">
        <v>14</v>
      </c>
      <c r="I50" s="60">
        <v>5</v>
      </c>
    </row>
    <row r="51" s="26" customFormat="1" ht="48" customHeight="1" spans="1:9">
      <c r="A51" s="46">
        <v>48</v>
      </c>
      <c r="B51" s="47" t="s">
        <v>108</v>
      </c>
      <c r="C51" s="47" t="s">
        <v>109</v>
      </c>
      <c r="D51" s="48" t="s">
        <v>13</v>
      </c>
      <c r="E51" s="49">
        <v>18</v>
      </c>
      <c r="F51" s="50">
        <f t="shared" si="2"/>
        <v>53</v>
      </c>
      <c r="G51" s="50">
        <f t="shared" si="0"/>
        <v>954</v>
      </c>
      <c r="H51" s="51" t="s">
        <v>14</v>
      </c>
      <c r="I51" s="60">
        <v>50</v>
      </c>
    </row>
    <row r="52" s="26" customFormat="1" ht="50" customHeight="1" spans="1:9">
      <c r="A52" s="46">
        <v>49</v>
      </c>
      <c r="B52" s="47" t="s">
        <v>110</v>
      </c>
      <c r="C52" s="47" t="s">
        <v>111</v>
      </c>
      <c r="D52" s="48" t="s">
        <v>13</v>
      </c>
      <c r="E52" s="49">
        <v>18</v>
      </c>
      <c r="F52" s="50">
        <f t="shared" si="2"/>
        <v>233.2</v>
      </c>
      <c r="G52" s="50">
        <f t="shared" si="0"/>
        <v>4197.6</v>
      </c>
      <c r="H52" s="51" t="s">
        <v>14</v>
      </c>
      <c r="I52" s="60">
        <v>220</v>
      </c>
    </row>
    <row r="53" s="28" customFormat="1" ht="30" customHeight="1" spans="1:9">
      <c r="A53" s="44" t="s">
        <v>112</v>
      </c>
      <c r="B53" s="52" t="s">
        <v>113</v>
      </c>
      <c r="C53" s="53"/>
      <c r="D53" s="52"/>
      <c r="E53" s="54"/>
      <c r="F53" s="50"/>
      <c r="G53" s="45">
        <f>SUM(G54:G79)</f>
        <v>29370.38036</v>
      </c>
      <c r="H53" s="55"/>
      <c r="I53" s="61"/>
    </row>
    <row r="54" s="26" customFormat="1" ht="83" customHeight="1" spans="1:9">
      <c r="A54" s="46">
        <v>1</v>
      </c>
      <c r="B54" s="47" t="s">
        <v>114</v>
      </c>
      <c r="C54" s="47" t="s">
        <v>115</v>
      </c>
      <c r="D54" s="48" t="s">
        <v>28</v>
      </c>
      <c r="E54" s="49">
        <v>750</v>
      </c>
      <c r="F54" s="50">
        <f t="shared" si="2"/>
        <v>15.37</v>
      </c>
      <c r="G54" s="50">
        <f t="shared" ref="G54:G79" si="3">E54*F54</f>
        <v>11527.5</v>
      </c>
      <c r="H54" s="51" t="s">
        <v>14</v>
      </c>
      <c r="I54" s="60">
        <v>14.5</v>
      </c>
    </row>
    <row r="55" s="26" customFormat="1" ht="63" customHeight="1" spans="1:9">
      <c r="A55" s="46">
        <v>2</v>
      </c>
      <c r="B55" s="47" t="s">
        <v>116</v>
      </c>
      <c r="C55" s="47" t="s">
        <v>117</v>
      </c>
      <c r="D55" s="48" t="s">
        <v>28</v>
      </c>
      <c r="E55" s="49">
        <v>7.91</v>
      </c>
      <c r="F55" s="50">
        <f t="shared" si="2"/>
        <v>4.77</v>
      </c>
      <c r="G55" s="50">
        <f t="shared" si="3"/>
        <v>37.7307</v>
      </c>
      <c r="H55" s="51" t="s">
        <v>14</v>
      </c>
      <c r="I55" s="60">
        <v>4.5</v>
      </c>
    </row>
    <row r="56" s="27" customFormat="1" ht="61" customHeight="1" spans="1:9">
      <c r="A56" s="46">
        <v>3</v>
      </c>
      <c r="B56" s="47" t="s">
        <v>118</v>
      </c>
      <c r="C56" s="47" t="s">
        <v>119</v>
      </c>
      <c r="D56" s="48" t="s">
        <v>28</v>
      </c>
      <c r="E56" s="49">
        <v>700</v>
      </c>
      <c r="F56" s="50">
        <f t="shared" si="2"/>
        <v>4.7912</v>
      </c>
      <c r="G56" s="50">
        <f t="shared" si="3"/>
        <v>3353.84</v>
      </c>
      <c r="H56" s="51" t="s">
        <v>14</v>
      </c>
      <c r="I56" s="60">
        <v>4.52</v>
      </c>
    </row>
    <row r="57" s="26" customFormat="1" ht="63" customHeight="1" spans="1:9">
      <c r="A57" s="46">
        <v>4</v>
      </c>
      <c r="B57" s="47" t="s">
        <v>120</v>
      </c>
      <c r="C57" s="47" t="s">
        <v>121</v>
      </c>
      <c r="D57" s="48" t="s">
        <v>28</v>
      </c>
      <c r="E57" s="49">
        <v>300</v>
      </c>
      <c r="F57" s="50">
        <f t="shared" si="2"/>
        <v>2.862</v>
      </c>
      <c r="G57" s="50">
        <f t="shared" si="3"/>
        <v>858.6</v>
      </c>
      <c r="H57" s="51" t="s">
        <v>14</v>
      </c>
      <c r="I57" s="59">
        <v>2.7</v>
      </c>
    </row>
    <row r="58" s="26" customFormat="1" ht="62" customHeight="1" spans="1:9">
      <c r="A58" s="46">
        <v>5</v>
      </c>
      <c r="B58" s="47" t="s">
        <v>122</v>
      </c>
      <c r="C58" s="47" t="s">
        <v>123</v>
      </c>
      <c r="D58" s="48" t="s">
        <v>28</v>
      </c>
      <c r="E58" s="49">
        <v>200</v>
      </c>
      <c r="F58" s="50">
        <f t="shared" si="2"/>
        <v>3.392</v>
      </c>
      <c r="G58" s="50">
        <f t="shared" si="3"/>
        <v>678.4</v>
      </c>
      <c r="H58" s="51" t="s">
        <v>14</v>
      </c>
      <c r="I58" s="59">
        <v>3.2</v>
      </c>
    </row>
    <row r="59" s="26" customFormat="1" ht="64" customHeight="1" spans="1:9">
      <c r="A59" s="46">
        <v>6</v>
      </c>
      <c r="B59" s="47" t="s">
        <v>124</v>
      </c>
      <c r="C59" s="47" t="s">
        <v>125</v>
      </c>
      <c r="D59" s="48" t="s">
        <v>28</v>
      </c>
      <c r="E59" s="49">
        <v>200</v>
      </c>
      <c r="F59" s="50">
        <f t="shared" si="2"/>
        <v>4.3248</v>
      </c>
      <c r="G59" s="50">
        <f t="shared" si="3"/>
        <v>864.96</v>
      </c>
      <c r="H59" s="51" t="s">
        <v>14</v>
      </c>
      <c r="I59" s="59">
        <v>4.08</v>
      </c>
    </row>
    <row r="60" s="27" customFormat="1" ht="63" customHeight="1" spans="1:9">
      <c r="A60" s="46">
        <v>7</v>
      </c>
      <c r="B60" s="47" t="s">
        <v>126</v>
      </c>
      <c r="C60" s="47" t="s">
        <v>127</v>
      </c>
      <c r="D60" s="48" t="s">
        <v>28</v>
      </c>
      <c r="E60" s="49">
        <v>57.92</v>
      </c>
      <c r="F60" s="50">
        <f t="shared" si="2"/>
        <v>3.074</v>
      </c>
      <c r="G60" s="50">
        <f t="shared" si="3"/>
        <v>178.04608</v>
      </c>
      <c r="H60" s="51" t="s">
        <v>14</v>
      </c>
      <c r="I60" s="59">
        <v>2.9</v>
      </c>
    </row>
    <row r="61" s="26" customFormat="1" ht="63" customHeight="1" spans="1:9">
      <c r="A61" s="46">
        <v>8</v>
      </c>
      <c r="B61" s="47" t="s">
        <v>128</v>
      </c>
      <c r="C61" s="47" t="s">
        <v>129</v>
      </c>
      <c r="D61" s="48" t="s">
        <v>28</v>
      </c>
      <c r="E61" s="49">
        <v>15.72</v>
      </c>
      <c r="F61" s="50">
        <f t="shared" si="2"/>
        <v>4.187</v>
      </c>
      <c r="G61" s="50">
        <f t="shared" si="3"/>
        <v>65.81964</v>
      </c>
      <c r="H61" s="51" t="s">
        <v>14</v>
      </c>
      <c r="I61" s="59">
        <v>3.95</v>
      </c>
    </row>
    <row r="62" s="26" customFormat="1" ht="84" customHeight="1" spans="1:9">
      <c r="A62" s="46">
        <v>9</v>
      </c>
      <c r="B62" s="47" t="s">
        <v>130</v>
      </c>
      <c r="C62" s="47" t="s">
        <v>131</v>
      </c>
      <c r="D62" s="48" t="s">
        <v>28</v>
      </c>
      <c r="E62" s="49">
        <v>130</v>
      </c>
      <c r="F62" s="50">
        <f t="shared" si="2"/>
        <v>5.512</v>
      </c>
      <c r="G62" s="50">
        <f t="shared" si="3"/>
        <v>716.56</v>
      </c>
      <c r="H62" s="51" t="s">
        <v>14</v>
      </c>
      <c r="I62" s="59">
        <v>5.2</v>
      </c>
    </row>
    <row r="63" s="26" customFormat="1" ht="82" customHeight="1" spans="1:9">
      <c r="A63" s="46">
        <v>10</v>
      </c>
      <c r="B63" s="47" t="s">
        <v>132</v>
      </c>
      <c r="C63" s="47" t="s">
        <v>133</v>
      </c>
      <c r="D63" s="48" t="s">
        <v>28</v>
      </c>
      <c r="E63" s="49">
        <v>120</v>
      </c>
      <c r="F63" s="50">
        <f t="shared" si="2"/>
        <v>17.49</v>
      </c>
      <c r="G63" s="50">
        <f t="shared" si="3"/>
        <v>2098.8</v>
      </c>
      <c r="H63" s="51" t="s">
        <v>14</v>
      </c>
      <c r="I63" s="59">
        <v>16.5</v>
      </c>
    </row>
    <row r="64" s="27" customFormat="1" ht="81" customHeight="1" spans="1:9">
      <c r="A64" s="46">
        <v>11</v>
      </c>
      <c r="B64" s="47" t="s">
        <v>134</v>
      </c>
      <c r="C64" s="47" t="s">
        <v>135</v>
      </c>
      <c r="D64" s="48" t="s">
        <v>28</v>
      </c>
      <c r="E64" s="49">
        <v>30</v>
      </c>
      <c r="F64" s="50">
        <f t="shared" si="2"/>
        <v>4.3248</v>
      </c>
      <c r="G64" s="50">
        <f t="shared" si="3"/>
        <v>129.744</v>
      </c>
      <c r="H64" s="51" t="s">
        <v>14</v>
      </c>
      <c r="I64" s="59">
        <v>4.08</v>
      </c>
    </row>
    <row r="65" s="26" customFormat="1" ht="85" customHeight="1" spans="1:9">
      <c r="A65" s="46">
        <v>12</v>
      </c>
      <c r="B65" s="47" t="s">
        <v>136</v>
      </c>
      <c r="C65" s="47" t="s">
        <v>137</v>
      </c>
      <c r="D65" s="48" t="s">
        <v>28</v>
      </c>
      <c r="E65" s="49">
        <v>11.81</v>
      </c>
      <c r="F65" s="50">
        <f t="shared" si="2"/>
        <v>3.074</v>
      </c>
      <c r="G65" s="50">
        <f t="shared" si="3"/>
        <v>36.30394</v>
      </c>
      <c r="H65" s="51" t="s">
        <v>14</v>
      </c>
      <c r="I65" s="59">
        <v>2.9</v>
      </c>
    </row>
    <row r="66" s="26" customFormat="1" ht="66" customHeight="1" spans="1:9">
      <c r="A66" s="46">
        <v>13</v>
      </c>
      <c r="B66" s="47" t="s">
        <v>138</v>
      </c>
      <c r="C66" s="47" t="s">
        <v>139</v>
      </c>
      <c r="D66" s="48" t="s">
        <v>28</v>
      </c>
      <c r="E66" s="49">
        <v>30</v>
      </c>
      <c r="F66" s="50">
        <f t="shared" si="2"/>
        <v>43.248</v>
      </c>
      <c r="G66" s="50">
        <f t="shared" si="3"/>
        <v>1297.44</v>
      </c>
      <c r="H66" s="51" t="s">
        <v>14</v>
      </c>
      <c r="I66" s="59">
        <v>40.8</v>
      </c>
    </row>
    <row r="67" s="26" customFormat="1" ht="60" customHeight="1" spans="1:9">
      <c r="A67" s="46">
        <v>14</v>
      </c>
      <c r="B67" s="47" t="s">
        <v>140</v>
      </c>
      <c r="C67" s="47" t="s">
        <v>141</v>
      </c>
      <c r="D67" s="48" t="s">
        <v>142</v>
      </c>
      <c r="E67" s="49">
        <v>13</v>
      </c>
      <c r="F67" s="50">
        <f t="shared" si="2"/>
        <v>143.1</v>
      </c>
      <c r="G67" s="50">
        <f t="shared" si="3"/>
        <v>1860.3</v>
      </c>
      <c r="H67" s="51" t="s">
        <v>14</v>
      </c>
      <c r="I67" s="59">
        <v>135</v>
      </c>
    </row>
    <row r="68" s="26" customFormat="1" ht="61" customHeight="1" spans="1:9">
      <c r="A68" s="46">
        <v>15</v>
      </c>
      <c r="B68" s="47" t="s">
        <v>143</v>
      </c>
      <c r="C68" s="47" t="s">
        <v>144</v>
      </c>
      <c r="D68" s="48" t="s">
        <v>142</v>
      </c>
      <c r="E68" s="49">
        <v>4</v>
      </c>
      <c r="F68" s="50">
        <f t="shared" si="2"/>
        <v>143.1</v>
      </c>
      <c r="G68" s="50">
        <f t="shared" si="3"/>
        <v>572.4</v>
      </c>
      <c r="H68" s="51" t="s">
        <v>14</v>
      </c>
      <c r="I68" s="59">
        <v>135</v>
      </c>
    </row>
    <row r="69" s="26" customFormat="1" ht="63" customHeight="1" spans="1:9">
      <c r="A69" s="46">
        <v>16</v>
      </c>
      <c r="B69" s="47" t="s">
        <v>145</v>
      </c>
      <c r="C69" s="47" t="s">
        <v>146</v>
      </c>
      <c r="D69" s="48" t="s">
        <v>142</v>
      </c>
      <c r="E69" s="49">
        <v>100</v>
      </c>
      <c r="F69" s="50">
        <f>I69*1.06</f>
        <v>10.6</v>
      </c>
      <c r="G69" s="50">
        <f t="shared" si="3"/>
        <v>1060</v>
      </c>
      <c r="H69" s="51" t="s">
        <v>14</v>
      </c>
      <c r="I69" s="59">
        <v>10</v>
      </c>
    </row>
    <row r="70" s="26" customFormat="1" ht="93" customHeight="1" spans="1:9">
      <c r="A70" s="46">
        <v>17</v>
      </c>
      <c r="B70" s="47" t="s">
        <v>147</v>
      </c>
      <c r="C70" s="47" t="s">
        <v>148</v>
      </c>
      <c r="D70" s="48" t="s">
        <v>28</v>
      </c>
      <c r="E70" s="49">
        <v>18</v>
      </c>
      <c r="F70" s="50">
        <f>I70*1.06</f>
        <v>61.48</v>
      </c>
      <c r="G70" s="50">
        <f t="shared" si="3"/>
        <v>1106.64</v>
      </c>
      <c r="H70" s="51" t="s">
        <v>14</v>
      </c>
      <c r="I70" s="59">
        <v>58</v>
      </c>
    </row>
    <row r="71" s="26" customFormat="1" ht="75" customHeight="1" spans="1:9">
      <c r="A71" s="46">
        <v>18</v>
      </c>
      <c r="B71" s="47" t="s">
        <v>149</v>
      </c>
      <c r="C71" s="47" t="s">
        <v>150</v>
      </c>
      <c r="D71" s="48" t="s">
        <v>142</v>
      </c>
      <c r="E71" s="49">
        <v>9</v>
      </c>
      <c r="F71" s="50">
        <f>I71*1.06</f>
        <v>28.408</v>
      </c>
      <c r="G71" s="50">
        <f t="shared" si="3"/>
        <v>255.672</v>
      </c>
      <c r="H71" s="51" t="s">
        <v>14</v>
      </c>
      <c r="I71" s="59">
        <v>26.8</v>
      </c>
    </row>
    <row r="72" s="26" customFormat="1" ht="72" customHeight="1" spans="1:9">
      <c r="A72" s="46">
        <v>19</v>
      </c>
      <c r="B72" s="47" t="s">
        <v>151</v>
      </c>
      <c r="C72" s="47" t="s">
        <v>152</v>
      </c>
      <c r="D72" s="48" t="s">
        <v>142</v>
      </c>
      <c r="E72" s="49">
        <v>3</v>
      </c>
      <c r="F72" s="50">
        <f>I72*1.06</f>
        <v>31.8</v>
      </c>
      <c r="G72" s="50">
        <f t="shared" si="3"/>
        <v>95.4</v>
      </c>
      <c r="H72" s="51" t="s">
        <v>14</v>
      </c>
      <c r="I72" s="59">
        <v>30</v>
      </c>
    </row>
    <row r="73" s="26" customFormat="1" ht="72" customHeight="1" spans="1:9">
      <c r="A73" s="46">
        <v>20</v>
      </c>
      <c r="B73" s="47" t="s">
        <v>153</v>
      </c>
      <c r="C73" s="47" t="s">
        <v>154</v>
      </c>
      <c r="D73" s="48" t="s">
        <v>142</v>
      </c>
      <c r="E73" s="49">
        <v>4</v>
      </c>
      <c r="F73" s="50">
        <f>I73*1.06</f>
        <v>190.8</v>
      </c>
      <c r="G73" s="50">
        <f t="shared" si="3"/>
        <v>763.2</v>
      </c>
      <c r="H73" s="51" t="s">
        <v>14</v>
      </c>
      <c r="I73" s="59">
        <v>180</v>
      </c>
    </row>
    <row r="74" s="26" customFormat="1" ht="72" customHeight="1" spans="1:9">
      <c r="A74" s="46">
        <v>21</v>
      </c>
      <c r="B74" s="47" t="s">
        <v>155</v>
      </c>
      <c r="C74" s="47" t="s">
        <v>156</v>
      </c>
      <c r="D74" s="48" t="s">
        <v>142</v>
      </c>
      <c r="E74" s="49">
        <v>3</v>
      </c>
      <c r="F74" s="50">
        <f>I74*1.06</f>
        <v>31.8</v>
      </c>
      <c r="G74" s="50">
        <f t="shared" si="3"/>
        <v>95.4</v>
      </c>
      <c r="H74" s="51" t="s">
        <v>14</v>
      </c>
      <c r="I74" s="59">
        <v>30</v>
      </c>
    </row>
    <row r="75" s="26" customFormat="1" ht="72" customHeight="1" spans="1:9">
      <c r="A75" s="46">
        <v>22</v>
      </c>
      <c r="B75" s="47" t="s">
        <v>157</v>
      </c>
      <c r="C75" s="47" t="s">
        <v>158</v>
      </c>
      <c r="D75" s="48" t="s">
        <v>142</v>
      </c>
      <c r="E75" s="49">
        <v>1</v>
      </c>
      <c r="F75" s="50">
        <f>I75*1.06</f>
        <v>31.8</v>
      </c>
      <c r="G75" s="50">
        <f t="shared" si="3"/>
        <v>31.8</v>
      </c>
      <c r="H75" s="51" t="s">
        <v>14</v>
      </c>
      <c r="I75" s="59">
        <v>30</v>
      </c>
    </row>
    <row r="76" s="26" customFormat="1" ht="66" customHeight="1" spans="1:9">
      <c r="A76" s="46">
        <v>23</v>
      </c>
      <c r="B76" s="47" t="s">
        <v>159</v>
      </c>
      <c r="C76" s="47" t="s">
        <v>160</v>
      </c>
      <c r="D76" s="48" t="s">
        <v>142</v>
      </c>
      <c r="E76" s="49">
        <v>2</v>
      </c>
      <c r="F76" s="50">
        <f>I76*1.06</f>
        <v>25.44</v>
      </c>
      <c r="G76" s="50">
        <f t="shared" si="3"/>
        <v>50.88</v>
      </c>
      <c r="H76" s="51" t="s">
        <v>14</v>
      </c>
      <c r="I76" s="59">
        <v>24</v>
      </c>
    </row>
    <row r="77" s="26" customFormat="1" ht="65" customHeight="1" spans="1:9">
      <c r="A77" s="46">
        <v>24</v>
      </c>
      <c r="B77" s="47" t="s">
        <v>161</v>
      </c>
      <c r="C77" s="47" t="s">
        <v>162</v>
      </c>
      <c r="D77" s="48" t="s">
        <v>142</v>
      </c>
      <c r="E77" s="49">
        <v>1</v>
      </c>
      <c r="F77" s="50">
        <f>I77*1.06</f>
        <v>30.528</v>
      </c>
      <c r="G77" s="50">
        <f t="shared" si="3"/>
        <v>30.528</v>
      </c>
      <c r="H77" s="51" t="s">
        <v>14</v>
      </c>
      <c r="I77" s="59">
        <v>28.8</v>
      </c>
    </row>
    <row r="78" s="26" customFormat="1" ht="63" customHeight="1" spans="1:9">
      <c r="A78" s="46">
        <v>25</v>
      </c>
      <c r="B78" s="47" t="s">
        <v>163</v>
      </c>
      <c r="C78" s="47" t="s">
        <v>164</v>
      </c>
      <c r="D78" s="48" t="s">
        <v>142</v>
      </c>
      <c r="E78" s="49">
        <v>2</v>
      </c>
      <c r="F78" s="50">
        <f>I78*1.06</f>
        <v>39.008</v>
      </c>
      <c r="G78" s="50">
        <f t="shared" si="3"/>
        <v>78.016</v>
      </c>
      <c r="H78" s="51" t="s">
        <v>14</v>
      </c>
      <c r="I78" s="59">
        <v>36.8</v>
      </c>
    </row>
    <row r="79" s="26" customFormat="1" ht="72" customHeight="1" spans="1:9">
      <c r="A79" s="46">
        <v>26</v>
      </c>
      <c r="B79" s="47" t="s">
        <v>165</v>
      </c>
      <c r="C79" s="47" t="s">
        <v>166</v>
      </c>
      <c r="D79" s="48" t="s">
        <v>28</v>
      </c>
      <c r="E79" s="49">
        <v>8</v>
      </c>
      <c r="F79" s="50">
        <f>I79*1.06</f>
        <v>190.8</v>
      </c>
      <c r="G79" s="50">
        <f t="shared" si="3"/>
        <v>1526.4</v>
      </c>
      <c r="H79" s="51" t="s">
        <v>14</v>
      </c>
      <c r="I79" s="59">
        <v>180</v>
      </c>
    </row>
    <row r="80" s="28" customFormat="1" ht="22" customHeight="1" spans="1:9">
      <c r="A80" s="44" t="s">
        <v>167</v>
      </c>
      <c r="B80" s="52" t="s">
        <v>168</v>
      </c>
      <c r="C80" s="53"/>
      <c r="D80" s="52"/>
      <c r="E80" s="62"/>
      <c r="F80" s="50"/>
      <c r="G80" s="45">
        <f>SUM(G81:G83)</f>
        <v>3285.0566</v>
      </c>
      <c r="H80" s="55"/>
      <c r="I80" s="82"/>
    </row>
    <row r="81" s="26" customFormat="1" ht="85" customHeight="1" spans="1:9">
      <c r="A81" s="63">
        <v>1</v>
      </c>
      <c r="B81" s="47" t="s">
        <v>169</v>
      </c>
      <c r="C81" s="64" t="s">
        <v>170</v>
      </c>
      <c r="D81" s="48" t="s">
        <v>171</v>
      </c>
      <c r="E81" s="65">
        <v>1</v>
      </c>
      <c r="F81" s="50">
        <f>I81*1.06</f>
        <v>1272</v>
      </c>
      <c r="G81" s="66">
        <f t="shared" ref="G81:G83" si="4">E81*F81</f>
        <v>1272</v>
      </c>
      <c r="H81" s="51" t="s">
        <v>14</v>
      </c>
      <c r="I81" s="83">
        <v>1200</v>
      </c>
    </row>
    <row r="82" s="29" customFormat="1" ht="122" customHeight="1" spans="1:9">
      <c r="A82" s="63">
        <v>2</v>
      </c>
      <c r="B82" s="47" t="s">
        <v>172</v>
      </c>
      <c r="C82" s="47" t="s">
        <v>173</v>
      </c>
      <c r="D82" s="48" t="s">
        <v>107</v>
      </c>
      <c r="E82" s="65">
        <v>165.14</v>
      </c>
      <c r="F82" s="50">
        <f>I82*1.06</f>
        <v>5.83</v>
      </c>
      <c r="G82" s="66">
        <f t="shared" si="4"/>
        <v>962.7662</v>
      </c>
      <c r="H82" s="51" t="s">
        <v>14</v>
      </c>
      <c r="I82" s="83">
        <v>5.5</v>
      </c>
    </row>
    <row r="83" s="29" customFormat="1" ht="33" customHeight="1" spans="1:9">
      <c r="A83" s="63">
        <v>3</v>
      </c>
      <c r="B83" s="51" t="s">
        <v>174</v>
      </c>
      <c r="C83" s="51"/>
      <c r="D83" s="67" t="s">
        <v>17</v>
      </c>
      <c r="E83" s="66">
        <v>165.14</v>
      </c>
      <c r="F83" s="50">
        <f>I83*1.06</f>
        <v>6.36</v>
      </c>
      <c r="G83" s="68">
        <f t="shared" si="4"/>
        <v>1050.2904</v>
      </c>
      <c r="H83" s="51" t="s">
        <v>14</v>
      </c>
      <c r="I83" s="84">
        <v>6</v>
      </c>
    </row>
    <row r="84" s="28" customFormat="1" ht="18" customHeight="1" spans="1:9">
      <c r="A84" s="44" t="s">
        <v>175</v>
      </c>
      <c r="B84" s="43" t="s">
        <v>176</v>
      </c>
      <c r="C84" s="55"/>
      <c r="D84" s="43"/>
      <c r="E84" s="69"/>
      <c r="F84" s="69"/>
      <c r="G84" s="45">
        <f>SUM(G85:G87)</f>
        <v>23304.7197483349</v>
      </c>
      <c r="H84" s="55"/>
      <c r="I84" s="85"/>
    </row>
    <row r="85" s="26" customFormat="1" ht="41" customHeight="1" spans="1:9">
      <c r="A85" s="63">
        <v>1</v>
      </c>
      <c r="B85" s="70" t="s">
        <v>177</v>
      </c>
      <c r="C85" s="51" t="s">
        <v>178</v>
      </c>
      <c r="D85" s="67" t="s">
        <v>179</v>
      </c>
      <c r="E85" s="71">
        <f>G3+G53+G80</f>
        <v>102419.64542</v>
      </c>
      <c r="F85" s="72">
        <v>0.0359</v>
      </c>
      <c r="G85" s="66">
        <f t="shared" ref="G85:G87" si="5">E85*F85</f>
        <v>3676.865270578</v>
      </c>
      <c r="H85" s="51" t="s">
        <v>180</v>
      </c>
      <c r="I85" s="86"/>
    </row>
    <row r="86" s="26" customFormat="1" ht="42" customHeight="1" spans="1:9">
      <c r="A86" s="63">
        <v>2</v>
      </c>
      <c r="B86" s="70" t="s">
        <v>181</v>
      </c>
      <c r="C86" s="51" t="s">
        <v>182</v>
      </c>
      <c r="D86" s="67" t="s">
        <v>179</v>
      </c>
      <c r="E86" s="71">
        <f>G3+G53+G80+G85</f>
        <v>106096.510690578</v>
      </c>
      <c r="F86" s="72">
        <v>0.1</v>
      </c>
      <c r="G86" s="66">
        <f t="shared" si="5"/>
        <v>10609.6510690578</v>
      </c>
      <c r="H86" s="51" t="s">
        <v>183</v>
      </c>
      <c r="I86" s="86"/>
    </row>
    <row r="87" s="26" customFormat="1" ht="24" customHeight="1" spans="1:9">
      <c r="A87" s="63">
        <v>3</v>
      </c>
      <c r="B87" s="70" t="s">
        <v>184</v>
      </c>
      <c r="C87" s="51"/>
      <c r="D87" s="67" t="s">
        <v>179</v>
      </c>
      <c r="E87" s="71">
        <f>G3+G53+G80+G85</f>
        <v>106096.510690578</v>
      </c>
      <c r="F87" s="72">
        <v>0.085</v>
      </c>
      <c r="G87" s="66">
        <f t="shared" si="5"/>
        <v>9018.20340869913</v>
      </c>
      <c r="H87" s="51" t="s">
        <v>183</v>
      </c>
      <c r="I87" s="86"/>
    </row>
    <row r="88" s="30" customFormat="1" ht="18" customHeight="1" spans="1:9">
      <c r="A88" s="37" t="s">
        <v>185</v>
      </c>
      <c r="B88" s="41" t="s">
        <v>186</v>
      </c>
      <c r="C88" s="73" t="s">
        <v>187</v>
      </c>
      <c r="D88" s="41" t="s">
        <v>179</v>
      </c>
      <c r="E88" s="74"/>
      <c r="F88" s="75"/>
      <c r="G88" s="38">
        <f>G3+G53+G80+G84</f>
        <v>125724.365168335</v>
      </c>
      <c r="H88" s="73"/>
      <c r="I88" s="87"/>
    </row>
    <row r="89" s="27" customFormat="1" ht="17" customHeight="1" spans="1:9">
      <c r="A89" s="37" t="s">
        <v>188</v>
      </c>
      <c r="B89" s="41" t="s">
        <v>189</v>
      </c>
      <c r="C89" s="73" t="s">
        <v>190</v>
      </c>
      <c r="D89" s="41" t="s">
        <v>179</v>
      </c>
      <c r="E89" s="74">
        <f>G88</f>
        <v>125724.365168335</v>
      </c>
      <c r="F89" s="76">
        <v>0.09</v>
      </c>
      <c r="G89" s="38">
        <f>E89*F89</f>
        <v>11315.1928651501</v>
      </c>
      <c r="H89" s="73" t="s">
        <v>191</v>
      </c>
      <c r="I89" s="88"/>
    </row>
    <row r="90" s="27" customFormat="1" ht="18" customHeight="1" spans="1:9">
      <c r="A90" s="37" t="s">
        <v>192</v>
      </c>
      <c r="B90" s="41" t="s">
        <v>193</v>
      </c>
      <c r="C90" s="41"/>
      <c r="D90" s="41"/>
      <c r="E90" s="77"/>
      <c r="F90" s="77"/>
      <c r="G90" s="38">
        <f>G88+G89</f>
        <v>137039.558033485</v>
      </c>
      <c r="H90" s="78"/>
      <c r="I90" s="88"/>
    </row>
    <row r="91" s="26" customFormat="1" ht="124" customHeight="1" spans="1:9">
      <c r="A91" s="79" t="s">
        <v>194</v>
      </c>
      <c r="B91" s="80"/>
      <c r="C91" s="80"/>
      <c r="D91" s="80"/>
      <c r="E91" s="81"/>
      <c r="F91" s="81"/>
      <c r="G91" s="81"/>
      <c r="H91" s="80"/>
      <c r="I91" s="86"/>
    </row>
    <row r="92" s="23" customFormat="1" spans="1:16384">
      <c r="A92" s="31"/>
      <c r="D92" s="31"/>
      <c r="E92" s="32"/>
      <c r="F92" s="31"/>
      <c r="I92" s="33"/>
      <c r="XEW92"/>
      <c r="XEX92"/>
      <c r="XEY92"/>
      <c r="XEZ92"/>
      <c r="XFA92"/>
      <c r="XFB92"/>
      <c r="XFC92"/>
      <c r="XFD92"/>
    </row>
  </sheetData>
  <mergeCells count="3">
    <mergeCell ref="A1:H1"/>
    <mergeCell ref="B90:F90"/>
    <mergeCell ref="A91:H91"/>
  </mergeCells>
  <pageMargins left="0.700694444444445" right="0.700694444444445" top="0.751388888888889" bottom="0.751388888888889" header="0.297916666666667" footer="0.297916666666667"/>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4"/>
  <sheetViews>
    <sheetView workbookViewId="0">
      <selection activeCell="E21" sqref="E21"/>
    </sheetView>
  </sheetViews>
  <sheetFormatPr defaultColWidth="8" defaultRowHeight="12.75"/>
  <cols>
    <col min="1" max="1" width="6.625" style="2" customWidth="1"/>
    <col min="2" max="2" width="25.625" style="2" customWidth="1"/>
    <col min="3" max="3" width="15.625" style="3" customWidth="1"/>
    <col min="4" max="4" width="6.625" style="2" customWidth="1"/>
    <col min="5" max="5" width="12.625" style="4" customWidth="1"/>
    <col min="6" max="6" width="15.625" style="2" customWidth="1"/>
    <col min="7" max="16384" width="8" style="2"/>
  </cols>
  <sheetData>
    <row r="1" s="1" customFormat="1" ht="22" customHeight="1" spans="1:244">
      <c r="A1" s="5" t="s">
        <v>208</v>
      </c>
      <c r="B1" s="5"/>
      <c r="C1" s="5"/>
      <c r="D1" s="5"/>
      <c r="E1" s="5"/>
      <c r="F1" s="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row>
    <row r="2" s="2" customFormat="1" ht="56" customHeight="1" spans="1:6">
      <c r="A2" s="6" t="s">
        <v>209</v>
      </c>
      <c r="B2" s="7"/>
      <c r="C2" s="7"/>
      <c r="D2" s="7"/>
      <c r="E2" s="8"/>
      <c r="F2" s="7"/>
    </row>
    <row r="3" s="2" customFormat="1" ht="39" customHeight="1" spans="1:6">
      <c r="A3" s="9" t="s">
        <v>210</v>
      </c>
      <c r="B3" s="9"/>
      <c r="C3" s="9"/>
      <c r="D3" s="9"/>
      <c r="E3" s="10"/>
      <c r="F3" s="9"/>
    </row>
    <row r="4" s="2" customFormat="1" ht="34.5" customHeight="1" spans="1:6">
      <c r="A4" s="11" t="s">
        <v>1</v>
      </c>
      <c r="B4" s="11" t="s">
        <v>211</v>
      </c>
      <c r="C4" s="11" t="s">
        <v>212</v>
      </c>
      <c r="D4" s="11" t="s">
        <v>4</v>
      </c>
      <c r="E4" s="12" t="s">
        <v>213</v>
      </c>
      <c r="F4" s="11" t="s">
        <v>214</v>
      </c>
    </row>
    <row r="5" s="2" customFormat="1" spans="1:6">
      <c r="A5" s="18">
        <v>1</v>
      </c>
      <c r="B5" s="19" t="s">
        <v>35</v>
      </c>
      <c r="C5" s="19" t="s">
        <v>215</v>
      </c>
      <c r="D5" s="20" t="s">
        <v>17</v>
      </c>
      <c r="E5" s="21">
        <v>100.798</v>
      </c>
      <c r="F5" s="22"/>
    </row>
    <row r="6" s="2" customFormat="1" spans="1:6">
      <c r="A6" s="18">
        <v>2</v>
      </c>
      <c r="B6" s="19" t="s">
        <v>216</v>
      </c>
      <c r="C6" s="19" t="s">
        <v>199</v>
      </c>
      <c r="D6" s="20" t="s">
        <v>17</v>
      </c>
      <c r="E6" s="21">
        <v>7.77</v>
      </c>
      <c r="F6" s="22"/>
    </row>
    <row r="7" s="2" customFormat="1" spans="1:6">
      <c r="A7" s="18">
        <v>3</v>
      </c>
      <c r="B7" s="19" t="s">
        <v>217</v>
      </c>
      <c r="C7" s="19" t="s">
        <v>199</v>
      </c>
      <c r="D7" s="20" t="s">
        <v>17</v>
      </c>
      <c r="E7" s="21">
        <v>346.794</v>
      </c>
      <c r="F7" s="22"/>
    </row>
    <row r="8" s="2" customFormat="1" spans="1:6">
      <c r="A8" s="18">
        <v>4</v>
      </c>
      <c r="B8" s="19" t="s">
        <v>218</v>
      </c>
      <c r="C8" s="19" t="s">
        <v>199</v>
      </c>
      <c r="D8" s="20" t="s">
        <v>17</v>
      </c>
      <c r="E8" s="21">
        <v>10.5</v>
      </c>
      <c r="F8" s="22"/>
    </row>
    <row r="9" s="2" customFormat="1" spans="1:6">
      <c r="A9" s="18">
        <v>5</v>
      </c>
      <c r="B9" s="19" t="s">
        <v>219</v>
      </c>
      <c r="C9" s="19" t="s">
        <v>217</v>
      </c>
      <c r="D9" s="20" t="s">
        <v>17</v>
      </c>
      <c r="E9" s="21">
        <v>0.42</v>
      </c>
      <c r="F9" s="22"/>
    </row>
    <row r="10" s="2" customFormat="1" spans="1:6">
      <c r="A10" s="18">
        <v>6</v>
      </c>
      <c r="B10" s="19" t="s">
        <v>220</v>
      </c>
      <c r="C10" s="19" t="s">
        <v>199</v>
      </c>
      <c r="D10" s="20" t="s">
        <v>17</v>
      </c>
      <c r="E10" s="21">
        <v>3.2</v>
      </c>
      <c r="F10" s="22"/>
    </row>
    <row r="11" s="2" customFormat="1" spans="1:6">
      <c r="A11" s="18">
        <v>7</v>
      </c>
      <c r="B11" s="19" t="s">
        <v>221</v>
      </c>
      <c r="C11" s="19" t="s">
        <v>199</v>
      </c>
      <c r="D11" s="20" t="s">
        <v>17</v>
      </c>
      <c r="E11" s="21">
        <v>1.9</v>
      </c>
      <c r="F11" s="22"/>
    </row>
    <row r="12" s="2" customFormat="1" spans="1:6">
      <c r="A12" s="18">
        <v>8</v>
      </c>
      <c r="B12" s="19" t="s">
        <v>222</v>
      </c>
      <c r="C12" s="19" t="s">
        <v>199</v>
      </c>
      <c r="D12" s="20" t="s">
        <v>223</v>
      </c>
      <c r="E12" s="21">
        <f>5.686+103.2885+39.6314</f>
        <v>148.6059</v>
      </c>
      <c r="F12" s="22"/>
    </row>
    <row r="13" s="2" customFormat="1" spans="1:6">
      <c r="A13" s="18">
        <v>9</v>
      </c>
      <c r="B13" s="19" t="s">
        <v>224</v>
      </c>
      <c r="C13" s="19" t="s">
        <v>199</v>
      </c>
      <c r="D13" s="20" t="s">
        <v>223</v>
      </c>
      <c r="E13" s="21">
        <v>14.06</v>
      </c>
      <c r="F13" s="22"/>
    </row>
    <row r="14" s="2" customFormat="1" spans="1:6">
      <c r="A14" s="18">
        <v>10</v>
      </c>
      <c r="B14" s="19" t="s">
        <v>225</v>
      </c>
      <c r="C14" s="19" t="s">
        <v>199</v>
      </c>
      <c r="D14" s="20" t="s">
        <v>17</v>
      </c>
      <c r="E14" s="21">
        <v>3.6</v>
      </c>
      <c r="F14" s="22"/>
    </row>
  </sheetData>
  <mergeCells count="3">
    <mergeCell ref="A1:F1"/>
    <mergeCell ref="A2:F2"/>
    <mergeCell ref="A3:F3"/>
  </mergeCells>
  <printOptions horizontalCentered="1"/>
  <pageMargins left="0" right="0"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9"/>
  <sheetViews>
    <sheetView workbookViewId="0">
      <selection activeCell="J10" sqref="J10"/>
    </sheetView>
  </sheetViews>
  <sheetFormatPr defaultColWidth="8" defaultRowHeight="12.75"/>
  <cols>
    <col min="1" max="1" width="6.625" style="2" customWidth="1"/>
    <col min="2" max="2" width="25.625" style="2" customWidth="1"/>
    <col min="3" max="3" width="15.625" style="3" customWidth="1"/>
    <col min="4" max="4" width="6.625" style="2" customWidth="1"/>
    <col min="5" max="5" width="12.625" style="4" customWidth="1"/>
    <col min="6" max="6" width="15.625" style="2" customWidth="1"/>
    <col min="7" max="16384" width="8" style="2"/>
  </cols>
  <sheetData>
    <row r="1" s="1" customFormat="1" ht="22" customHeight="1" spans="1:244">
      <c r="A1" s="5" t="s">
        <v>226</v>
      </c>
      <c r="B1" s="5"/>
      <c r="C1" s="5"/>
      <c r="D1" s="5"/>
      <c r="E1" s="5"/>
      <c r="F1" s="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row>
    <row r="2" s="2" customFormat="1" ht="56" customHeight="1" spans="1:6">
      <c r="A2" s="6" t="s">
        <v>227</v>
      </c>
      <c r="B2" s="7"/>
      <c r="C2" s="7"/>
      <c r="D2" s="7"/>
      <c r="E2" s="8"/>
      <c r="F2" s="7"/>
    </row>
    <row r="3" s="2" customFormat="1" ht="39" customHeight="1" spans="1:6">
      <c r="A3" s="9" t="s">
        <v>210</v>
      </c>
      <c r="B3" s="9"/>
      <c r="C3" s="9"/>
      <c r="D3" s="9"/>
      <c r="E3" s="10"/>
      <c r="F3" s="9"/>
    </row>
    <row r="4" s="2" customFormat="1" ht="34.5" customHeight="1" spans="1:6">
      <c r="A4" s="11" t="s">
        <v>1</v>
      </c>
      <c r="B4" s="11" t="s">
        <v>211</v>
      </c>
      <c r="C4" s="11" t="s">
        <v>212</v>
      </c>
      <c r="D4" s="11" t="s">
        <v>4</v>
      </c>
      <c r="E4" s="12" t="s">
        <v>213</v>
      </c>
      <c r="F4" s="11" t="s">
        <v>214</v>
      </c>
    </row>
    <row r="5" s="2" customFormat="1" spans="1:6">
      <c r="A5" s="13"/>
      <c r="B5" s="14"/>
      <c r="C5" s="13"/>
      <c r="D5" s="13"/>
      <c r="E5" s="15"/>
      <c r="F5" s="13"/>
    </row>
    <row r="6" s="2" customFormat="1" spans="1:6">
      <c r="A6" s="13"/>
      <c r="B6" s="14"/>
      <c r="C6" s="13"/>
      <c r="D6" s="13"/>
      <c r="E6" s="16"/>
      <c r="F6" s="13"/>
    </row>
    <row r="7" s="2" customFormat="1" spans="1:6">
      <c r="A7" s="13"/>
      <c r="B7" s="14"/>
      <c r="C7" s="13"/>
      <c r="D7" s="13"/>
      <c r="E7" s="15"/>
      <c r="F7" s="13"/>
    </row>
    <row r="8" s="2" customFormat="1" spans="1:6">
      <c r="A8" s="13"/>
      <c r="B8" s="14"/>
      <c r="C8" s="13"/>
      <c r="D8" s="17"/>
      <c r="E8" s="15"/>
      <c r="F8" s="13"/>
    </row>
    <row r="9" s="2" customFormat="1" spans="1:6">
      <c r="A9" s="13"/>
      <c r="B9" s="14"/>
      <c r="C9" s="13"/>
      <c r="D9" s="13"/>
      <c r="E9" s="15"/>
      <c r="F9" s="13"/>
    </row>
    <row r="10" s="2" customFormat="1" spans="1:6">
      <c r="A10" s="13"/>
      <c r="B10" s="14"/>
      <c r="C10" s="13"/>
      <c r="D10" s="13"/>
      <c r="E10" s="15"/>
      <c r="F10" s="13"/>
    </row>
    <row r="11" s="2" customFormat="1" spans="1:6">
      <c r="A11" s="13"/>
      <c r="B11" s="14"/>
      <c r="C11" s="13"/>
      <c r="D11" s="13"/>
      <c r="E11" s="15"/>
      <c r="F11" s="13"/>
    </row>
    <row r="12" s="2" customFormat="1" spans="1:6">
      <c r="A12" s="13"/>
      <c r="B12" s="14"/>
      <c r="C12" s="13"/>
      <c r="D12" s="17"/>
      <c r="E12" s="15"/>
      <c r="F12" s="13"/>
    </row>
    <row r="13" s="2" customFormat="1" spans="1:6">
      <c r="A13" s="13"/>
      <c r="B13" s="14"/>
      <c r="C13" s="13"/>
      <c r="D13" s="13"/>
      <c r="E13" s="15"/>
      <c r="F13" s="13"/>
    </row>
    <row r="14" s="2" customFormat="1" spans="1:6">
      <c r="A14" s="13"/>
      <c r="B14" s="14"/>
      <c r="C14" s="13"/>
      <c r="D14" s="17"/>
      <c r="E14" s="15"/>
      <c r="F14" s="13"/>
    </row>
    <row r="15" s="2" customFormat="1" spans="1:6">
      <c r="A15" s="13"/>
      <c r="B15" s="14"/>
      <c r="C15" s="13"/>
      <c r="D15" s="13"/>
      <c r="E15" s="15"/>
      <c r="F15" s="13"/>
    </row>
    <row r="16" s="2" customFormat="1" spans="1:6">
      <c r="A16" s="13"/>
      <c r="B16" s="14"/>
      <c r="C16" s="13"/>
      <c r="D16" s="13"/>
      <c r="E16" s="15"/>
      <c r="F16" s="13"/>
    </row>
    <row r="17" s="2" customFormat="1" spans="1:6">
      <c r="A17" s="13"/>
      <c r="B17" s="14"/>
      <c r="C17" s="13"/>
      <c r="D17" s="13"/>
      <c r="E17" s="15"/>
      <c r="F17" s="13"/>
    </row>
    <row r="18" s="2" customFormat="1" spans="1:6">
      <c r="A18" s="13"/>
      <c r="B18" s="14"/>
      <c r="C18" s="13"/>
      <c r="D18" s="13"/>
      <c r="E18" s="15"/>
      <c r="F18" s="13"/>
    </row>
    <row r="19" s="2" customFormat="1" spans="1:6">
      <c r="A19" s="13"/>
      <c r="B19" s="14"/>
      <c r="C19" s="13"/>
      <c r="D19" s="13"/>
      <c r="E19" s="15"/>
      <c r="F19" s="13"/>
    </row>
  </sheetData>
  <mergeCells count="3">
    <mergeCell ref="A1:F1"/>
    <mergeCell ref="A2:F2"/>
    <mergeCell ref="A3:F3"/>
  </mergeCells>
  <printOptions horizontalCentered="1"/>
  <pageMargins left="0" right="0"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9"/>
  <sheetViews>
    <sheetView workbookViewId="0">
      <selection activeCell="I6" sqref="I6"/>
    </sheetView>
  </sheetViews>
  <sheetFormatPr defaultColWidth="8" defaultRowHeight="12.75"/>
  <cols>
    <col min="1" max="1" width="6.625" style="2" customWidth="1"/>
    <col min="2" max="2" width="25.625" style="2" customWidth="1"/>
    <col min="3" max="3" width="15.625" style="3" customWidth="1"/>
    <col min="4" max="4" width="6.625" style="2" customWidth="1"/>
    <col min="5" max="5" width="12.625" style="4" customWidth="1"/>
    <col min="6" max="6" width="15.625" style="2" customWidth="1"/>
    <col min="7" max="16384" width="8" style="2"/>
  </cols>
  <sheetData>
    <row r="1" s="1" customFormat="1" ht="22" customHeight="1" spans="1:244">
      <c r="A1" s="5" t="s">
        <v>228</v>
      </c>
      <c r="B1" s="5"/>
      <c r="C1" s="5"/>
      <c r="D1" s="5"/>
      <c r="E1" s="5"/>
      <c r="F1" s="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row>
    <row r="2" s="2" customFormat="1" ht="56" customHeight="1" spans="1:6">
      <c r="A2" s="6" t="s">
        <v>229</v>
      </c>
      <c r="B2" s="7"/>
      <c r="C2" s="7"/>
      <c r="D2" s="7"/>
      <c r="E2" s="8"/>
      <c r="F2" s="7"/>
    </row>
    <row r="3" s="2" customFormat="1" ht="39" customHeight="1" spans="1:6">
      <c r="A3" s="9" t="s">
        <v>210</v>
      </c>
      <c r="B3" s="9"/>
      <c r="C3" s="9"/>
      <c r="D3" s="9"/>
      <c r="E3" s="10"/>
      <c r="F3" s="9"/>
    </row>
    <row r="4" s="2" customFormat="1" ht="34.5" customHeight="1" spans="1:6">
      <c r="A4" s="11" t="s">
        <v>1</v>
      </c>
      <c r="B4" s="11" t="s">
        <v>230</v>
      </c>
      <c r="C4" s="11" t="s">
        <v>212</v>
      </c>
      <c r="D4" s="11" t="s">
        <v>4</v>
      </c>
      <c r="E4" s="12" t="s">
        <v>213</v>
      </c>
      <c r="F4" s="11" t="s">
        <v>214</v>
      </c>
    </row>
    <row r="5" s="2" customFormat="1" spans="1:6">
      <c r="A5" s="13"/>
      <c r="B5" s="14"/>
      <c r="C5" s="13"/>
      <c r="D5" s="13"/>
      <c r="E5" s="15"/>
      <c r="F5" s="13"/>
    </row>
    <row r="6" s="2" customFormat="1" spans="1:6">
      <c r="A6" s="13"/>
      <c r="B6" s="14"/>
      <c r="C6" s="13"/>
      <c r="D6" s="13"/>
      <c r="E6" s="16"/>
      <c r="F6" s="13"/>
    </row>
    <row r="7" s="2" customFormat="1" spans="1:6">
      <c r="A7" s="13"/>
      <c r="B7" s="14"/>
      <c r="C7" s="13"/>
      <c r="D7" s="13"/>
      <c r="E7" s="15"/>
      <c r="F7" s="13"/>
    </row>
    <row r="8" s="2" customFormat="1" spans="1:6">
      <c r="A8" s="13"/>
      <c r="B8" s="14"/>
      <c r="C8" s="13"/>
      <c r="D8" s="17"/>
      <c r="E8" s="15"/>
      <c r="F8" s="13"/>
    </row>
    <row r="9" s="2" customFormat="1" spans="1:6">
      <c r="A9" s="13"/>
      <c r="B9" s="14"/>
      <c r="C9" s="13"/>
      <c r="D9" s="13"/>
      <c r="E9" s="15"/>
      <c r="F9" s="13"/>
    </row>
    <row r="10" s="2" customFormat="1" spans="1:6">
      <c r="A10" s="13"/>
      <c r="B10" s="14"/>
      <c r="C10" s="13"/>
      <c r="D10" s="13"/>
      <c r="E10" s="15"/>
      <c r="F10" s="13"/>
    </row>
    <row r="11" s="2" customFormat="1" spans="1:6">
      <c r="A11" s="13"/>
      <c r="B11" s="14"/>
      <c r="C11" s="13"/>
      <c r="D11" s="13"/>
      <c r="E11" s="15"/>
      <c r="F11" s="13"/>
    </row>
    <row r="12" s="2" customFormat="1" spans="1:6">
      <c r="A12" s="13"/>
      <c r="B12" s="14"/>
      <c r="C12" s="13"/>
      <c r="D12" s="17"/>
      <c r="E12" s="15"/>
      <c r="F12" s="13"/>
    </row>
    <row r="13" s="2" customFormat="1" spans="1:6">
      <c r="A13" s="13"/>
      <c r="B13" s="14"/>
      <c r="C13" s="13"/>
      <c r="D13" s="13"/>
      <c r="E13" s="15"/>
      <c r="F13" s="13"/>
    </row>
    <row r="14" s="2" customFormat="1" spans="1:6">
      <c r="A14" s="13"/>
      <c r="B14" s="14"/>
      <c r="C14" s="13"/>
      <c r="D14" s="17"/>
      <c r="E14" s="15"/>
      <c r="F14" s="13"/>
    </row>
    <row r="15" s="2" customFormat="1" spans="1:6">
      <c r="A15" s="13"/>
      <c r="B15" s="14"/>
      <c r="C15" s="13"/>
      <c r="D15" s="13"/>
      <c r="E15" s="15"/>
      <c r="F15" s="13"/>
    </row>
    <row r="16" s="2" customFormat="1" spans="1:6">
      <c r="A16" s="13"/>
      <c r="B16" s="14"/>
      <c r="C16" s="13"/>
      <c r="D16" s="13"/>
      <c r="E16" s="15"/>
      <c r="F16" s="13"/>
    </row>
    <row r="17" s="2" customFormat="1" spans="1:6">
      <c r="A17" s="13"/>
      <c r="B17" s="14"/>
      <c r="C17" s="13"/>
      <c r="D17" s="13"/>
      <c r="E17" s="15"/>
      <c r="F17" s="13"/>
    </row>
    <row r="18" s="2" customFormat="1" spans="1:6">
      <c r="A18" s="13"/>
      <c r="B18" s="14"/>
      <c r="C18" s="13"/>
      <c r="D18" s="13"/>
      <c r="E18" s="15"/>
      <c r="F18" s="13"/>
    </row>
    <row r="19" s="2" customFormat="1" spans="1:6">
      <c r="A19" s="13"/>
      <c r="B19" s="14"/>
      <c r="C19" s="13"/>
      <c r="D19" s="13"/>
      <c r="E19" s="15"/>
      <c r="F19" s="13"/>
    </row>
  </sheetData>
  <mergeCells count="3">
    <mergeCell ref="A1:F1"/>
    <mergeCell ref="A2:F2"/>
    <mergeCell ref="A3:F3"/>
  </mergeCells>
  <printOptions horizontalCentered="1"/>
  <pageMargins left="0" right="0"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清单</vt:lpstr>
      <vt:lpstr>封面</vt:lpstr>
      <vt:lpstr>限价</vt:lpstr>
      <vt:lpstr>甲供主要材料</vt:lpstr>
      <vt:lpstr>临时设施甲供材</vt:lpstr>
      <vt:lpstr>周转材料及大型机械设备表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田静</cp:lastModifiedBy>
  <dcterms:created xsi:type="dcterms:W3CDTF">2019-06-27T06:07:00Z</dcterms:created>
  <dcterms:modified xsi:type="dcterms:W3CDTF">2020-11-13T06:24:41Z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